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Research\GRASSLAND\MONTHLY REPORTS\CY 15\"/>
    </mc:Choice>
  </mc:AlternateContent>
  <bookViews>
    <workbookView xWindow="0" yWindow="0" windowWidth="19200" windowHeight="8100" firstSheet="15" activeTab="18"/>
  </bookViews>
  <sheets>
    <sheet name="Cover Page" sheetId="1" r:id="rId1"/>
    <sheet name="Table of Contents" sheetId="3" r:id="rId2"/>
    <sheet name="Figure 1 (map)" sheetId="2" r:id="rId3"/>
    <sheet name="1a-1b (A-auto)" sheetId="4" r:id="rId4"/>
    <sheet name="2a-2b (B-auto)" sheetId="25" r:id="rId5"/>
    <sheet name="2c (B3-grab)" sheetId="6" r:id="rId6"/>
    <sheet name="Figure 2 (B-chart)" sheetId="7" r:id="rId7"/>
    <sheet name="3a-3b (D-USGS)" sheetId="8" r:id="rId8"/>
    <sheet name="3c (D-grab)" sheetId="26" r:id="rId9"/>
    <sheet name="4 (C-grab)" sheetId="27" r:id="rId10"/>
    <sheet name="5 (I2-grab)" sheetId="11" r:id="rId11"/>
    <sheet name="6a-6b (F-USGS)" sheetId="28" r:id="rId12"/>
    <sheet name="6c (F-grab)" sheetId="29" r:id="rId13"/>
    <sheet name="7a-7b (J-K2 grab)" sheetId="14" r:id="rId14"/>
    <sheet name="8a-8b (H2-USGS)" sheetId="30" r:id="rId15"/>
    <sheet name="9 (R-grab)" sheetId="31" r:id="rId16"/>
    <sheet name="10a-10b (G-USGS)" sheetId="32" r:id="rId17"/>
    <sheet name="10c (G-grab)" sheetId="33" r:id="rId18"/>
    <sheet name="11a-11b (N-auto)" sheetId="34" r:id="rId19"/>
    <sheet name="11c (N-grab)" sheetId="35" r:id="rId20"/>
    <sheet name="12-13-14 (Tox)" sheetId="21" r:id="rId21"/>
    <sheet name="15-16 (Tox)" sheetId="22" r:id="rId22"/>
    <sheet name="17-18 (Tox Se-TSS)" sheetId="23" r:id="rId23"/>
    <sheet name="19-20-21 (NEW WDR Tox)" sheetId="36" r:id="rId24"/>
    <sheet name="22 (key)" sheetId="24" r:id="rId25"/>
  </sheets>
  <definedNames>
    <definedName name="_xlnm.Print_Area" localSheetId="16">'10a-10b (G-USGS)'!$A$376:$D$392</definedName>
    <definedName name="_xlnm.Print_Area" localSheetId="17">'10c (G-grab)'!$A$1:$I$82</definedName>
    <definedName name="_xlnm.Print_Area" localSheetId="18">'11a-11b (N-auto)'!$A$1:$E$392</definedName>
    <definedName name="_xlnm.Print_Area" localSheetId="7">'3a-3b (D-USGS)'!$A$376:$D$392</definedName>
    <definedName name="_xlnm.Print_Area" localSheetId="11">'6a-6b (F-USGS)'!$A$376:$D$392</definedName>
    <definedName name="_xlnm.Print_Area" localSheetId="12">'6c (F-grab)'!$A$1:$I$82</definedName>
    <definedName name="_xlnm.Print_Area" localSheetId="14">'8a-8b (H2-USGS)'!$A$376:$D$392</definedName>
    <definedName name="_xlnm.Print_Area" localSheetId="15">'9 (R-grab)'!$A$1:$I$80</definedName>
    <definedName name="_xlnm.Print_Area" localSheetId="6">'Figure 2 (B-chart)'!$A$2:$M$25</definedName>
    <definedName name="_xlnm.Print_Area" localSheetId="1">'Table of Contents'!$A$1:$H$45</definedName>
    <definedName name="_xlnm.Print_Titles" localSheetId="17">'10c (G-grab)'!$2:$5</definedName>
    <definedName name="_xlnm.Print_Titles" localSheetId="18">'11a-11b (N-auto)'!$3:$5</definedName>
    <definedName name="_xlnm.Print_Titles" localSheetId="19">'11c (N-grab)'!$2:$5</definedName>
    <definedName name="_xlnm.Print_Titles" localSheetId="3">'1a-1b (A-auto)'!$4:$6</definedName>
    <definedName name="_xlnm.Print_Titles" localSheetId="4">'2a-2b (B-auto)'!$4:$6</definedName>
    <definedName name="_xlnm.Print_Titles" localSheetId="5">'2c (B3-grab)'!$3:$6</definedName>
    <definedName name="_xlnm.Print_Titles" localSheetId="8">'3c (D-grab)'!$3:$6</definedName>
    <definedName name="_xlnm.Print_Titles" localSheetId="10">'5 (I2-grab)'!$4:$6</definedName>
    <definedName name="_xlnm.Print_Titles" localSheetId="12">'6c (F-grab)'!$2:$5</definedName>
    <definedName name="_xlnm.Print_Titles" localSheetId="15">'9 (R-grab)'!$2:$5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70" i="34" l="1"/>
  <c r="H393" i="25" l="1"/>
  <c r="H392" i="25"/>
  <c r="H390" i="25"/>
  <c r="H389" i="25"/>
  <c r="H387" i="25"/>
  <c r="H386" i="25"/>
  <c r="H385" i="25"/>
  <c r="H384" i="25"/>
  <c r="H383" i="25"/>
  <c r="H382" i="25"/>
  <c r="C382" i="25"/>
  <c r="D382" i="25"/>
  <c r="C383" i="25"/>
  <c r="C384" i="25"/>
  <c r="C385" i="25"/>
  <c r="C386" i="25"/>
  <c r="C387" i="25"/>
  <c r="C388" i="25"/>
  <c r="C389" i="25"/>
  <c r="C391" i="25"/>
  <c r="C392" i="25"/>
  <c r="B392" i="25" l="1"/>
  <c r="B391" i="25"/>
  <c r="B390" i="25"/>
  <c r="B389" i="25"/>
  <c r="B388" i="25"/>
  <c r="B387" i="25"/>
  <c r="B386" i="25"/>
  <c r="B385" i="25"/>
  <c r="B384" i="25"/>
  <c r="B383" i="25"/>
  <c r="B382" i="25"/>
  <c r="B381" i="25"/>
  <c r="F390" i="4" l="1"/>
  <c r="G380" i="4"/>
  <c r="H380" i="4"/>
  <c r="H392" i="4" s="1"/>
  <c r="H381" i="4"/>
  <c r="H382" i="4"/>
  <c r="H383" i="4"/>
  <c r="H384" i="4"/>
  <c r="H386" i="4"/>
  <c r="H390" i="4"/>
  <c r="H391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92" i="4" s="1"/>
  <c r="D380" i="4"/>
  <c r="D392" i="4" s="1"/>
  <c r="D381" i="4"/>
  <c r="D382" i="4"/>
  <c r="D383" i="4"/>
  <c r="D384" i="4"/>
  <c r="D386" i="4"/>
  <c r="D390" i="4"/>
  <c r="D391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J393" i="25" l="1"/>
  <c r="L353" i="34" l="1"/>
  <c r="L352" i="34"/>
  <c r="L351" i="34"/>
  <c r="L350" i="34"/>
  <c r="L349" i="34"/>
  <c r="L348" i="34"/>
  <c r="L339" i="34"/>
  <c r="L338" i="34"/>
  <c r="L337" i="34"/>
  <c r="L336" i="34"/>
  <c r="L335" i="34"/>
  <c r="L334" i="34"/>
  <c r="L333" i="34"/>
  <c r="L332" i="34"/>
  <c r="L331" i="34"/>
  <c r="L330" i="34"/>
  <c r="L329" i="34"/>
  <c r="L328" i="34"/>
  <c r="L327" i="34"/>
  <c r="L326" i="34"/>
  <c r="L325" i="34"/>
  <c r="L324" i="34"/>
  <c r="L323" i="34"/>
  <c r="L322" i="34"/>
  <c r="L321" i="34"/>
  <c r="L320" i="34"/>
  <c r="L319" i="34"/>
  <c r="L318" i="34"/>
  <c r="L317" i="34"/>
  <c r="L316" i="34"/>
  <c r="L315" i="34"/>
  <c r="L314" i="34"/>
  <c r="L313" i="34"/>
  <c r="L312" i="34"/>
  <c r="L311" i="34"/>
  <c r="L310" i="34"/>
  <c r="L309" i="34"/>
  <c r="L308" i="34"/>
  <c r="L307" i="34"/>
  <c r="L306" i="34"/>
  <c r="L305" i="34"/>
  <c r="L304" i="34"/>
  <c r="L303" i="34"/>
  <c r="L302" i="34"/>
  <c r="L301" i="34"/>
  <c r="L300" i="34"/>
  <c r="L299" i="34"/>
  <c r="L298" i="34"/>
  <c r="L297" i="34"/>
  <c r="L296" i="34"/>
  <c r="L295" i="34"/>
  <c r="L294" i="34"/>
  <c r="L293" i="34"/>
  <c r="L292" i="34"/>
  <c r="L291" i="34"/>
  <c r="L290" i="34"/>
  <c r="L289" i="34"/>
  <c r="L288" i="34"/>
  <c r="L287" i="34"/>
  <c r="L286" i="34"/>
  <c r="L285" i="34"/>
  <c r="L284" i="34"/>
  <c r="L283" i="34"/>
  <c r="L282" i="34"/>
  <c r="L281" i="34"/>
  <c r="L280" i="34"/>
  <c r="L279" i="34"/>
  <c r="L278" i="34"/>
  <c r="L277" i="34"/>
  <c r="L276" i="34"/>
  <c r="L275" i="34"/>
  <c r="L274" i="34"/>
  <c r="L273" i="34"/>
  <c r="L272" i="34"/>
  <c r="L271" i="34"/>
  <c r="L270" i="34"/>
  <c r="L269" i="34"/>
  <c r="L268" i="34"/>
  <c r="L251" i="34"/>
  <c r="L250" i="34"/>
  <c r="L249" i="34"/>
  <c r="L248" i="34"/>
  <c r="L247" i="34"/>
  <c r="L246" i="34"/>
  <c r="L245" i="34"/>
  <c r="L244" i="34"/>
  <c r="L243" i="34"/>
  <c r="L235" i="34"/>
  <c r="L234" i="34"/>
  <c r="L212" i="34"/>
  <c r="L192" i="34"/>
  <c r="L171" i="34"/>
  <c r="L170" i="34"/>
  <c r="L169" i="34"/>
  <c r="L161" i="34"/>
  <c r="L160" i="34"/>
  <c r="L159" i="34"/>
  <c r="L158" i="34"/>
  <c r="L153" i="34"/>
  <c r="L152" i="34"/>
  <c r="L151" i="34"/>
  <c r="L150" i="34"/>
  <c r="L149" i="34"/>
  <c r="L148" i="34"/>
  <c r="L147" i="34"/>
  <c r="L146" i="34"/>
  <c r="L145" i="34"/>
  <c r="L144" i="34"/>
  <c r="L143" i="34"/>
  <c r="L142" i="34"/>
  <c r="L141" i="34"/>
  <c r="L140" i="34"/>
  <c r="L125" i="34"/>
  <c r="K369" i="34"/>
  <c r="K368" i="34"/>
  <c r="K367" i="34"/>
  <c r="K366" i="34"/>
  <c r="K365" i="34"/>
  <c r="K364" i="34"/>
  <c r="K363" i="34"/>
  <c r="K362" i="34"/>
  <c r="K361" i="34"/>
  <c r="K360" i="34"/>
  <c r="K359" i="34"/>
  <c r="K358" i="34"/>
  <c r="K357" i="34"/>
  <c r="K356" i="34"/>
  <c r="K355" i="34"/>
  <c r="K354" i="34"/>
  <c r="L354" i="34" s="1"/>
  <c r="K344" i="34"/>
  <c r="L347" i="34" s="1"/>
  <c r="K343" i="34"/>
  <c r="L346" i="34" s="1"/>
  <c r="K342" i="34"/>
  <c r="K341" i="34"/>
  <c r="K340" i="34"/>
  <c r="K264" i="34"/>
  <c r="L265" i="34" s="1"/>
  <c r="K260" i="34"/>
  <c r="L263" i="34" s="1"/>
  <c r="K258" i="34"/>
  <c r="K257" i="34"/>
  <c r="K256" i="34"/>
  <c r="L259" i="34" s="1"/>
  <c r="K255" i="34"/>
  <c r="K254" i="34"/>
  <c r="K252" i="34"/>
  <c r="K239" i="34"/>
  <c r="L242" i="34" s="1"/>
  <c r="K238" i="34"/>
  <c r="K236" i="34"/>
  <c r="K230" i="34"/>
  <c r="L233" i="34" s="1"/>
  <c r="K229" i="34"/>
  <c r="L232" i="34" s="1"/>
  <c r="K228" i="34"/>
  <c r="K227" i="34"/>
  <c r="K226" i="34"/>
  <c r="K225" i="34"/>
  <c r="K224" i="34"/>
  <c r="K223" i="34"/>
  <c r="K220" i="34"/>
  <c r="L223" i="34" s="1"/>
  <c r="K218" i="34"/>
  <c r="L221" i="34" s="1"/>
  <c r="K217" i="34"/>
  <c r="K216" i="34"/>
  <c r="K215" i="34"/>
  <c r="K213" i="34"/>
  <c r="L216" i="34" s="1"/>
  <c r="K208" i="34"/>
  <c r="L210" i="34" s="1"/>
  <c r="K207" i="34"/>
  <c r="K206" i="34"/>
  <c r="K205" i="34"/>
  <c r="K204" i="34"/>
  <c r="K203" i="34"/>
  <c r="K202" i="34"/>
  <c r="K201" i="34"/>
  <c r="K200" i="34"/>
  <c r="K199" i="34"/>
  <c r="K198" i="34"/>
  <c r="K197" i="34"/>
  <c r="K196" i="34"/>
  <c r="K195" i="34"/>
  <c r="K194" i="34"/>
  <c r="K193" i="34"/>
  <c r="L193" i="34" s="1"/>
  <c r="K188" i="34"/>
  <c r="L191" i="34" s="1"/>
  <c r="K187" i="34"/>
  <c r="K186" i="34"/>
  <c r="K185" i="34"/>
  <c r="K184" i="34"/>
  <c r="K183" i="34"/>
  <c r="K182" i="34"/>
  <c r="K180" i="34"/>
  <c r="L183" i="34" s="1"/>
  <c r="K179" i="34"/>
  <c r="K178" i="34"/>
  <c r="K177" i="34"/>
  <c r="K176" i="34"/>
  <c r="K175" i="34"/>
  <c r="K174" i="34"/>
  <c r="K173" i="34"/>
  <c r="K172" i="34"/>
  <c r="K165" i="34"/>
  <c r="L168" i="34" s="1"/>
  <c r="K164" i="34"/>
  <c r="K163" i="34"/>
  <c r="K162" i="34"/>
  <c r="K154" i="34"/>
  <c r="L157" i="34" s="1"/>
  <c r="K136" i="34"/>
  <c r="L139" i="34" s="1"/>
  <c r="K135" i="34"/>
  <c r="L138" i="34" s="1"/>
  <c r="K134" i="34"/>
  <c r="L137" i="34" s="1"/>
  <c r="K133" i="34"/>
  <c r="K132" i="34"/>
  <c r="K131" i="34"/>
  <c r="K128" i="34"/>
  <c r="L131" i="34" s="1"/>
  <c r="K126" i="34"/>
  <c r="K121" i="34"/>
  <c r="L124" i="34" s="1"/>
  <c r="K120" i="34"/>
  <c r="L123" i="34" s="1"/>
  <c r="K118" i="34"/>
  <c r="L121" i="34" s="1"/>
  <c r="K117" i="34"/>
  <c r="K116" i="34"/>
  <c r="K115" i="34"/>
  <c r="K114" i="34"/>
  <c r="K113" i="34"/>
  <c r="K112" i="34"/>
  <c r="K111" i="34"/>
  <c r="K110" i="34"/>
  <c r="K109" i="34"/>
  <c r="K108" i="34"/>
  <c r="K105" i="34"/>
  <c r="L108" i="34" s="1"/>
  <c r="K104" i="34"/>
  <c r="L107" i="34" s="1"/>
  <c r="K103" i="34"/>
  <c r="K102" i="34"/>
  <c r="K101" i="34"/>
  <c r="K100" i="34"/>
  <c r="K99" i="34"/>
  <c r="K98" i="34"/>
  <c r="K97" i="34"/>
  <c r="K96" i="34"/>
  <c r="K95" i="34"/>
  <c r="K94" i="34"/>
  <c r="K93" i="34"/>
  <c r="K92" i="34"/>
  <c r="K91" i="34"/>
  <c r="K90" i="34"/>
  <c r="K89" i="34"/>
  <c r="K88" i="34"/>
  <c r="K87" i="34"/>
  <c r="K86" i="34"/>
  <c r="K85" i="34"/>
  <c r="K84" i="34"/>
  <c r="K83" i="34"/>
  <c r="K82" i="34"/>
  <c r="K81" i="34"/>
  <c r="K80" i="34"/>
  <c r="K79" i="34"/>
  <c r="K78" i="34"/>
  <c r="K77" i="34"/>
  <c r="K76" i="34"/>
  <c r="K75" i="34"/>
  <c r="K74" i="34"/>
  <c r="K73" i="34"/>
  <c r="K72" i="34"/>
  <c r="K71" i="34"/>
  <c r="K70" i="34"/>
  <c r="K69" i="34"/>
  <c r="K68" i="34"/>
  <c r="K67" i="34"/>
  <c r="K66" i="34"/>
  <c r="K65" i="34"/>
  <c r="K64" i="34"/>
  <c r="K63" i="34"/>
  <c r="K62" i="34"/>
  <c r="K61" i="34"/>
  <c r="K60" i="34"/>
  <c r="K59" i="34"/>
  <c r="K58" i="34"/>
  <c r="K57" i="34"/>
  <c r="K56" i="34"/>
  <c r="K55" i="34"/>
  <c r="K54" i="34"/>
  <c r="K53" i="34"/>
  <c r="K52" i="34"/>
  <c r="K51" i="34"/>
  <c r="K50" i="34"/>
  <c r="K49" i="34"/>
  <c r="K48" i="34"/>
  <c r="K47" i="34"/>
  <c r="K46" i="34"/>
  <c r="K45" i="34"/>
  <c r="K44" i="34"/>
  <c r="K43" i="34"/>
  <c r="K42" i="34"/>
  <c r="K41" i="34"/>
  <c r="K40" i="34"/>
  <c r="K39" i="34"/>
  <c r="K38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23" i="34"/>
  <c r="K22" i="34"/>
  <c r="K21" i="34"/>
  <c r="K20" i="34"/>
  <c r="K19" i="34"/>
  <c r="K18" i="34"/>
  <c r="K17" i="34"/>
  <c r="K16" i="34"/>
  <c r="K15" i="34"/>
  <c r="K14" i="34"/>
  <c r="K52" i="31"/>
  <c r="K24" i="31"/>
  <c r="K22" i="31"/>
  <c r="K20" i="31"/>
  <c r="K19" i="31"/>
  <c r="K18" i="31"/>
  <c r="K16" i="31"/>
  <c r="K15" i="31"/>
  <c r="K13" i="31"/>
  <c r="K12" i="31"/>
  <c r="K11" i="31"/>
  <c r="K10" i="31"/>
  <c r="K8" i="31"/>
  <c r="K7" i="31"/>
  <c r="K53" i="29"/>
  <c r="K26" i="29"/>
  <c r="K13" i="29"/>
  <c r="L114" i="34" l="1"/>
  <c r="L122" i="34"/>
  <c r="L18" i="34"/>
  <c r="L22" i="34"/>
  <c r="L26" i="34"/>
  <c r="L30" i="34"/>
  <c r="L34" i="34"/>
  <c r="L38" i="34"/>
  <c r="L42" i="34"/>
  <c r="L46" i="34"/>
  <c r="L50" i="34"/>
  <c r="L54" i="34"/>
  <c r="L58" i="34"/>
  <c r="L62" i="34"/>
  <c r="L66" i="34"/>
  <c r="L70" i="34"/>
  <c r="L74" i="34"/>
  <c r="L78" i="34"/>
  <c r="L82" i="34"/>
  <c r="L86" i="34"/>
  <c r="L90" i="34"/>
  <c r="L94" i="34"/>
  <c r="L98" i="34"/>
  <c r="L102" i="34"/>
  <c r="L106" i="34"/>
  <c r="L112" i="34"/>
  <c r="L116" i="34"/>
  <c r="L120" i="34"/>
  <c r="L129" i="34"/>
  <c r="L136" i="34"/>
  <c r="L178" i="34"/>
  <c r="L182" i="34"/>
  <c r="L187" i="34"/>
  <c r="L199" i="34"/>
  <c r="L202" i="34"/>
  <c r="L207" i="34"/>
  <c r="L220" i="34"/>
  <c r="L226" i="34"/>
  <c r="L231" i="34"/>
  <c r="L241" i="34"/>
  <c r="L258" i="34"/>
  <c r="L345" i="34"/>
  <c r="L358" i="34"/>
  <c r="L362" i="34"/>
  <c r="L366" i="34"/>
  <c r="L218" i="34"/>
  <c r="L19" i="34"/>
  <c r="L23" i="34"/>
  <c r="L27" i="34"/>
  <c r="L31" i="34"/>
  <c r="L35" i="34"/>
  <c r="L39" i="34"/>
  <c r="L43" i="34"/>
  <c r="L47" i="34"/>
  <c r="L51" i="34"/>
  <c r="L55" i="34"/>
  <c r="L59" i="34"/>
  <c r="L63" i="34"/>
  <c r="L67" i="34"/>
  <c r="L71" i="34"/>
  <c r="L75" i="34"/>
  <c r="L79" i="34"/>
  <c r="L83" i="34"/>
  <c r="L87" i="34"/>
  <c r="L91" i="34"/>
  <c r="L95" i="34"/>
  <c r="L99" i="34"/>
  <c r="L103" i="34"/>
  <c r="L113" i="34"/>
  <c r="L117" i="34"/>
  <c r="L165" i="34"/>
  <c r="L175" i="34"/>
  <c r="L179" i="34"/>
  <c r="L188" i="34"/>
  <c r="L200" i="34"/>
  <c r="L204" i="34"/>
  <c r="L208" i="34"/>
  <c r="L228" i="34"/>
  <c r="L359" i="34"/>
  <c r="L363" i="34"/>
  <c r="L367" i="34"/>
  <c r="L20" i="34"/>
  <c r="L24" i="34"/>
  <c r="L28" i="34"/>
  <c r="L32" i="34"/>
  <c r="L36" i="34"/>
  <c r="L40" i="34"/>
  <c r="L44" i="34"/>
  <c r="L48" i="34"/>
  <c r="L52" i="34"/>
  <c r="L56" i="34"/>
  <c r="L60" i="34"/>
  <c r="L64" i="34"/>
  <c r="L68" i="34"/>
  <c r="L72" i="34"/>
  <c r="L76" i="34"/>
  <c r="L80" i="34"/>
  <c r="L84" i="34"/>
  <c r="L88" i="34"/>
  <c r="L92" i="34"/>
  <c r="L96" i="34"/>
  <c r="L100" i="34"/>
  <c r="L104" i="34"/>
  <c r="L118" i="34"/>
  <c r="L134" i="34"/>
  <c r="L166" i="34"/>
  <c r="L176" i="34"/>
  <c r="L180" i="34"/>
  <c r="L185" i="34"/>
  <c r="L189" i="34"/>
  <c r="L197" i="34"/>
  <c r="L201" i="34"/>
  <c r="L205" i="34"/>
  <c r="L209" i="34"/>
  <c r="L217" i="34"/>
  <c r="L229" i="34"/>
  <c r="L255" i="34"/>
  <c r="L260" i="34"/>
  <c r="L343" i="34"/>
  <c r="L360" i="34"/>
  <c r="L364" i="34"/>
  <c r="L368" i="34"/>
  <c r="L130" i="34"/>
  <c r="L154" i="34"/>
  <c r="L194" i="34"/>
  <c r="L266" i="34"/>
  <c r="L186" i="34"/>
  <c r="L17" i="34"/>
  <c r="L21" i="34"/>
  <c r="L25" i="34"/>
  <c r="L29" i="34"/>
  <c r="L33" i="34"/>
  <c r="L37" i="34"/>
  <c r="L41" i="34"/>
  <c r="L45" i="34"/>
  <c r="L49" i="34"/>
  <c r="L53" i="34"/>
  <c r="L57" i="34"/>
  <c r="L61" i="34"/>
  <c r="L65" i="34"/>
  <c r="L69" i="34"/>
  <c r="L73" i="34"/>
  <c r="L77" i="34"/>
  <c r="L81" i="34"/>
  <c r="L85" i="34"/>
  <c r="L89" i="34"/>
  <c r="L93" i="34"/>
  <c r="L97" i="34"/>
  <c r="L101" i="34"/>
  <c r="L105" i="34"/>
  <c r="L111" i="34"/>
  <c r="L115" i="34"/>
  <c r="L119" i="34"/>
  <c r="L135" i="34"/>
  <c r="L167" i="34"/>
  <c r="L177" i="34"/>
  <c r="L181" i="34"/>
  <c r="L190" i="34"/>
  <c r="L198" i="34"/>
  <c r="L206" i="34"/>
  <c r="L219" i="34"/>
  <c r="L225" i="34"/>
  <c r="L230" i="34"/>
  <c r="L239" i="34"/>
  <c r="L257" i="34"/>
  <c r="L261" i="34"/>
  <c r="L344" i="34"/>
  <c r="L357" i="34"/>
  <c r="L361" i="34"/>
  <c r="L365" i="34"/>
  <c r="L369" i="34"/>
  <c r="L162" i="34"/>
  <c r="L155" i="34"/>
  <c r="L163" i="34"/>
  <c r="L195" i="34"/>
  <c r="L203" i="34"/>
  <c r="L211" i="34"/>
  <c r="L227" i="34"/>
  <c r="L267" i="34"/>
  <c r="L355" i="34"/>
  <c r="L132" i="34"/>
  <c r="L156" i="34"/>
  <c r="L164" i="34"/>
  <c r="L172" i="34"/>
  <c r="L196" i="34"/>
  <c r="L236" i="34"/>
  <c r="L252" i="34"/>
  <c r="L340" i="34"/>
  <c r="L356" i="34"/>
  <c r="L109" i="34"/>
  <c r="L133" i="34"/>
  <c r="L173" i="34"/>
  <c r="L213" i="34"/>
  <c r="L237" i="34"/>
  <c r="L253" i="34"/>
  <c r="L341" i="34"/>
  <c r="L110" i="34"/>
  <c r="L126" i="34"/>
  <c r="L174" i="34"/>
  <c r="L214" i="34"/>
  <c r="L222" i="34"/>
  <c r="L238" i="34"/>
  <c r="L254" i="34"/>
  <c r="L262" i="34"/>
  <c r="L342" i="34"/>
  <c r="L127" i="34"/>
  <c r="L215" i="34"/>
  <c r="L128" i="34"/>
  <c r="L184" i="34"/>
  <c r="L224" i="34"/>
  <c r="L240" i="34"/>
  <c r="L256" i="34"/>
  <c r="L264" i="34"/>
  <c r="M7" i="27" l="1"/>
  <c r="N7" i="27"/>
  <c r="O7" i="27"/>
  <c r="M8" i="27"/>
  <c r="N8" i="27"/>
  <c r="O8" i="27"/>
  <c r="M9" i="27"/>
  <c r="N9" i="27"/>
  <c r="O9" i="27"/>
  <c r="B277" i="32" l="1"/>
  <c r="B274" i="32"/>
  <c r="N11" i="26" l="1"/>
  <c r="N12" i="26"/>
  <c r="N13" i="26"/>
  <c r="M13" i="26"/>
  <c r="M12" i="26"/>
  <c r="M11" i="26"/>
  <c r="N10" i="26"/>
  <c r="M10" i="26"/>
  <c r="F384" i="4" l="1"/>
  <c r="K385" i="25" l="1"/>
  <c r="D391" i="32" l="1"/>
  <c r="C391" i="32"/>
  <c r="B391" i="32"/>
  <c r="D390" i="32"/>
  <c r="C390" i="32"/>
  <c r="B390" i="32"/>
  <c r="D389" i="32"/>
  <c r="C389" i="32"/>
  <c r="B389" i="32"/>
  <c r="D388" i="32"/>
  <c r="C388" i="32"/>
  <c r="B388" i="32"/>
  <c r="D387" i="32"/>
  <c r="C387" i="32"/>
  <c r="B387" i="32"/>
  <c r="D386" i="32"/>
  <c r="C386" i="32"/>
  <c r="B386" i="32"/>
  <c r="D385" i="32"/>
  <c r="C385" i="32"/>
  <c r="B385" i="32"/>
  <c r="D384" i="32"/>
  <c r="C384" i="32"/>
  <c r="B384" i="32"/>
  <c r="D383" i="32"/>
  <c r="C383" i="32"/>
  <c r="B383" i="32"/>
  <c r="D382" i="32"/>
  <c r="C382" i="32"/>
  <c r="B382" i="32"/>
  <c r="D381" i="32"/>
  <c r="C381" i="32"/>
  <c r="B381" i="32"/>
  <c r="D380" i="32"/>
  <c r="C380" i="32"/>
  <c r="B380" i="32"/>
  <c r="D391" i="30"/>
  <c r="D390" i="30"/>
  <c r="D389" i="30"/>
  <c r="D388" i="30"/>
  <c r="D387" i="30"/>
  <c r="D386" i="30"/>
  <c r="D385" i="30"/>
  <c r="D384" i="30"/>
  <c r="D383" i="30"/>
  <c r="D382" i="30"/>
  <c r="D381" i="30"/>
  <c r="D380" i="30"/>
  <c r="C391" i="30"/>
  <c r="C390" i="30"/>
  <c r="C389" i="30"/>
  <c r="C388" i="30"/>
  <c r="C387" i="30"/>
  <c r="C386" i="30"/>
  <c r="C385" i="30"/>
  <c r="C384" i="30"/>
  <c r="C383" i="30"/>
  <c r="C382" i="30"/>
  <c r="C381" i="30"/>
  <c r="C380" i="30"/>
  <c r="D391" i="28"/>
  <c r="D390" i="28"/>
  <c r="D389" i="28"/>
  <c r="D388" i="28"/>
  <c r="D387" i="28"/>
  <c r="D386" i="28"/>
  <c r="D385" i="28"/>
  <c r="D384" i="28"/>
  <c r="D383" i="28"/>
  <c r="C391" i="28"/>
  <c r="C390" i="28"/>
  <c r="C389" i="28"/>
  <c r="C388" i="28"/>
  <c r="C387" i="28"/>
  <c r="D391" i="8"/>
  <c r="D390" i="8"/>
  <c r="D389" i="8"/>
  <c r="D388" i="8"/>
  <c r="D387" i="8"/>
  <c r="D386" i="8"/>
  <c r="D385" i="8"/>
  <c r="D384" i="8"/>
  <c r="D383" i="8"/>
  <c r="D382" i="8"/>
  <c r="D381" i="8"/>
  <c r="D380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L8" i="35" l="1"/>
  <c r="L7" i="35"/>
  <c r="L6" i="35"/>
  <c r="L5" i="35"/>
  <c r="D382" i="28" l="1"/>
  <c r="D381" i="28"/>
  <c r="D380" i="28"/>
  <c r="C385" i="28"/>
  <c r="C384" i="28"/>
  <c r="C383" i="28"/>
  <c r="C382" i="28"/>
  <c r="C381" i="28"/>
  <c r="C380" i="28"/>
  <c r="C386" i="28"/>
  <c r="O6" i="27"/>
  <c r="N6" i="27"/>
  <c r="M6" i="27"/>
  <c r="N9" i="26"/>
  <c r="N8" i="26"/>
  <c r="N7" i="26"/>
  <c r="N6" i="26"/>
  <c r="M9" i="26"/>
  <c r="M8" i="26"/>
  <c r="M7" i="26"/>
  <c r="M6" i="26"/>
  <c r="C380" i="34" l="1"/>
  <c r="D380" i="34"/>
  <c r="C381" i="34"/>
  <c r="D381" i="34"/>
  <c r="C382" i="34"/>
  <c r="D382" i="34"/>
  <c r="C383" i="34"/>
  <c r="D383" i="34"/>
  <c r="C384" i="34"/>
  <c r="D384" i="34"/>
  <c r="C385" i="34"/>
  <c r="D385" i="34"/>
  <c r="C386" i="34"/>
  <c r="D386" i="34"/>
  <c r="C387" i="34"/>
  <c r="D387" i="34"/>
  <c r="C388" i="34"/>
  <c r="D388" i="34"/>
  <c r="C389" i="34"/>
  <c r="D389" i="34"/>
  <c r="C390" i="34"/>
  <c r="D390" i="34"/>
  <c r="C391" i="34"/>
  <c r="D391" i="34"/>
  <c r="E380" i="34"/>
  <c r="E384" i="34"/>
  <c r="E391" i="34"/>
  <c r="E388" i="34"/>
  <c r="E387" i="34"/>
  <c r="E386" i="34"/>
  <c r="E385" i="34"/>
  <c r="E383" i="34"/>
  <c r="E382" i="34"/>
  <c r="E381" i="34"/>
  <c r="B391" i="34" l="1"/>
  <c r="B390" i="34"/>
  <c r="B389" i="34"/>
  <c r="B388" i="34"/>
  <c r="B387" i="34"/>
  <c r="B386" i="34"/>
  <c r="B385" i="34"/>
  <c r="B384" i="34"/>
  <c r="B383" i="34"/>
  <c r="B382" i="34"/>
  <c r="B381" i="34"/>
  <c r="B380" i="34"/>
  <c r="B391" i="30"/>
  <c r="B390" i="30"/>
  <c r="B389" i="30"/>
  <c r="B388" i="30"/>
  <c r="B387" i="30"/>
  <c r="B386" i="30"/>
  <c r="B385" i="30"/>
  <c r="B384" i="30"/>
  <c r="B383" i="30"/>
  <c r="B382" i="30"/>
  <c r="B381" i="30"/>
  <c r="B380" i="30"/>
  <c r="B391" i="28"/>
  <c r="B390" i="28"/>
  <c r="B389" i="28"/>
  <c r="B388" i="28"/>
  <c r="B387" i="28"/>
  <c r="B386" i="28"/>
  <c r="B385" i="28"/>
  <c r="B384" i="28"/>
  <c r="B383" i="28"/>
  <c r="B382" i="28"/>
  <c r="B381" i="28"/>
  <c r="B380" i="28"/>
  <c r="B391" i="8"/>
  <c r="B390" i="8"/>
  <c r="B389" i="8"/>
  <c r="B388" i="8"/>
  <c r="B387" i="8"/>
  <c r="B386" i="8"/>
  <c r="B385" i="8"/>
  <c r="B384" i="8"/>
  <c r="B383" i="8"/>
  <c r="B382" i="8"/>
  <c r="B381" i="8"/>
  <c r="B380" i="8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8" i="25"/>
  <c r="K139" i="25"/>
  <c r="K140" i="25"/>
  <c r="K141" i="25"/>
  <c r="K142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K157" i="25"/>
  <c r="K158" i="25"/>
  <c r="K159" i="25"/>
  <c r="K160" i="25"/>
  <c r="K161" i="25"/>
  <c r="K162" i="25"/>
  <c r="K163" i="25"/>
  <c r="K164" i="25"/>
  <c r="K165" i="25"/>
  <c r="K166" i="25"/>
  <c r="K167" i="25"/>
  <c r="K168" i="25"/>
  <c r="K169" i="25"/>
  <c r="K170" i="25"/>
  <c r="K171" i="25"/>
  <c r="K172" i="25"/>
  <c r="K173" i="25"/>
  <c r="K174" i="25"/>
  <c r="K175" i="25"/>
  <c r="K176" i="25"/>
  <c r="K177" i="25"/>
  <c r="K178" i="25"/>
  <c r="K179" i="25"/>
  <c r="K180" i="25"/>
  <c r="K181" i="25"/>
  <c r="K182" i="25"/>
  <c r="K183" i="25"/>
  <c r="K184" i="25"/>
  <c r="K185" i="25"/>
  <c r="K186" i="25"/>
  <c r="K187" i="25"/>
  <c r="K188" i="25"/>
  <c r="K189" i="25"/>
  <c r="K190" i="25"/>
  <c r="K191" i="25"/>
  <c r="K192" i="25"/>
  <c r="K193" i="25"/>
  <c r="K194" i="25"/>
  <c r="K195" i="25"/>
  <c r="K196" i="25"/>
  <c r="K197" i="25"/>
  <c r="K198" i="25"/>
  <c r="K199" i="25"/>
  <c r="K200" i="25"/>
  <c r="K201" i="25"/>
  <c r="K202" i="25"/>
  <c r="K203" i="25"/>
  <c r="K204" i="25"/>
  <c r="K205" i="25"/>
  <c r="K206" i="25"/>
  <c r="K207" i="25"/>
  <c r="K208" i="25"/>
  <c r="K209" i="25"/>
  <c r="K210" i="25"/>
  <c r="K211" i="25"/>
  <c r="K212" i="25"/>
  <c r="K213" i="25"/>
  <c r="K214" i="25"/>
  <c r="K215" i="25"/>
  <c r="K216" i="25"/>
  <c r="K217" i="25"/>
  <c r="K218" i="25"/>
  <c r="K219" i="25"/>
  <c r="K220" i="25"/>
  <c r="K221" i="25"/>
  <c r="K222" i="25"/>
  <c r="K223" i="25"/>
  <c r="K224" i="25"/>
  <c r="K225" i="25"/>
  <c r="K226" i="25"/>
  <c r="K227" i="25"/>
  <c r="K228" i="25"/>
  <c r="K229" i="25"/>
  <c r="K230" i="25"/>
  <c r="K231" i="25"/>
  <c r="K232" i="25"/>
  <c r="K233" i="25"/>
  <c r="K234" i="25"/>
  <c r="K235" i="25"/>
  <c r="K236" i="25"/>
  <c r="K237" i="25"/>
  <c r="K238" i="25"/>
  <c r="K239" i="25"/>
  <c r="K240" i="25"/>
  <c r="K241" i="25"/>
  <c r="K242" i="25"/>
  <c r="K243" i="25"/>
  <c r="K244" i="25"/>
  <c r="K245" i="25"/>
  <c r="K246" i="25"/>
  <c r="K247" i="25"/>
  <c r="K248" i="25"/>
  <c r="K249" i="25"/>
  <c r="K250" i="25"/>
  <c r="K251" i="25"/>
  <c r="K252" i="25"/>
  <c r="K253" i="25"/>
  <c r="K254" i="25"/>
  <c r="K255" i="25"/>
  <c r="K256" i="25"/>
  <c r="K257" i="25"/>
  <c r="K258" i="25"/>
  <c r="K259" i="25"/>
  <c r="K260" i="25"/>
  <c r="K261" i="25"/>
  <c r="K262" i="25"/>
  <c r="K263" i="25"/>
  <c r="K264" i="25"/>
  <c r="K265" i="25"/>
  <c r="K266" i="25"/>
  <c r="K267" i="25"/>
  <c r="K268" i="25"/>
  <c r="K269" i="25"/>
  <c r="K270" i="25"/>
  <c r="K271" i="25"/>
  <c r="K272" i="25"/>
  <c r="K273" i="25"/>
  <c r="K274" i="25"/>
  <c r="K275" i="25"/>
  <c r="K276" i="25"/>
  <c r="K277" i="25"/>
  <c r="K278" i="25"/>
  <c r="K279" i="25"/>
  <c r="K280" i="25"/>
  <c r="K281" i="25"/>
  <c r="K282" i="25"/>
  <c r="K283" i="25"/>
  <c r="K284" i="25"/>
  <c r="K285" i="25"/>
  <c r="K286" i="25"/>
  <c r="K287" i="25"/>
  <c r="K288" i="25"/>
  <c r="K289" i="25"/>
  <c r="K290" i="25"/>
  <c r="K291" i="25"/>
  <c r="K292" i="25"/>
  <c r="K293" i="25"/>
  <c r="K294" i="25"/>
  <c r="K295" i="25"/>
  <c r="K296" i="25"/>
  <c r="K297" i="25"/>
  <c r="K298" i="25"/>
  <c r="K299" i="25"/>
  <c r="K300" i="25"/>
  <c r="K301" i="25"/>
  <c r="K302" i="25"/>
  <c r="K303" i="25"/>
  <c r="K304" i="25"/>
  <c r="K305" i="25"/>
  <c r="K306" i="25"/>
  <c r="K307" i="25"/>
  <c r="K308" i="25"/>
  <c r="K309" i="25"/>
  <c r="K310" i="25"/>
  <c r="K311" i="25"/>
  <c r="K312" i="25"/>
  <c r="K313" i="25"/>
  <c r="K314" i="25"/>
  <c r="K315" i="25"/>
  <c r="K316" i="25"/>
  <c r="K317" i="25"/>
  <c r="K318" i="25"/>
  <c r="K319" i="25"/>
  <c r="K320" i="25"/>
  <c r="K321" i="25"/>
  <c r="K322" i="25"/>
  <c r="K323" i="25"/>
  <c r="K324" i="25"/>
  <c r="K325" i="25"/>
  <c r="K326" i="25"/>
  <c r="K327" i="25"/>
  <c r="K328" i="25"/>
  <c r="K329" i="25"/>
  <c r="K330" i="25"/>
  <c r="K331" i="25"/>
  <c r="K332" i="25"/>
  <c r="K333" i="25"/>
  <c r="K334" i="25"/>
  <c r="K335" i="25"/>
  <c r="K336" i="25"/>
  <c r="K337" i="25"/>
  <c r="K338" i="25"/>
  <c r="K339" i="25"/>
  <c r="K340" i="25"/>
  <c r="K341" i="25"/>
  <c r="K342" i="25"/>
  <c r="K343" i="25"/>
  <c r="K344" i="25"/>
  <c r="K345" i="25"/>
  <c r="K346" i="25"/>
  <c r="K347" i="25"/>
  <c r="K348" i="25"/>
  <c r="K349" i="25"/>
  <c r="K350" i="25"/>
  <c r="K351" i="25"/>
  <c r="K352" i="25"/>
  <c r="K353" i="25"/>
  <c r="K354" i="25"/>
  <c r="K355" i="25"/>
  <c r="K356" i="25"/>
  <c r="K357" i="25"/>
  <c r="K358" i="25"/>
  <c r="K359" i="25"/>
  <c r="K360" i="25"/>
  <c r="K361" i="25"/>
  <c r="K362" i="25"/>
  <c r="K363" i="25"/>
  <c r="K364" i="25"/>
  <c r="K365" i="25"/>
  <c r="K366" i="25"/>
  <c r="K367" i="25"/>
  <c r="K368" i="25"/>
  <c r="K369" i="25"/>
  <c r="K370" i="25"/>
  <c r="K371" i="25"/>
  <c r="K7" i="25"/>
  <c r="K392" i="25"/>
  <c r="K391" i="25"/>
  <c r="K390" i="25"/>
  <c r="K389" i="25"/>
  <c r="K388" i="25"/>
  <c r="K387" i="25"/>
  <c r="K386" i="25"/>
  <c r="K384" i="25"/>
  <c r="K383" i="25"/>
  <c r="K382" i="25"/>
  <c r="K381" i="25"/>
  <c r="L371" i="25"/>
  <c r="L370" i="25"/>
  <c r="L369" i="25"/>
  <c r="L368" i="25"/>
  <c r="L367" i="25"/>
  <c r="L366" i="25"/>
  <c r="L365" i="25"/>
  <c r="L364" i="25"/>
  <c r="L363" i="25"/>
  <c r="L362" i="25"/>
  <c r="L361" i="25"/>
  <c r="L360" i="25"/>
  <c r="L359" i="25"/>
  <c r="L358" i="25"/>
  <c r="L357" i="25"/>
  <c r="L356" i="25"/>
  <c r="L355" i="25"/>
  <c r="L354" i="25"/>
  <c r="L353" i="25"/>
  <c r="L352" i="25"/>
  <c r="L351" i="25"/>
  <c r="L350" i="25"/>
  <c r="L349" i="25"/>
  <c r="L348" i="25"/>
  <c r="L347" i="25"/>
  <c r="L346" i="25"/>
  <c r="L345" i="25"/>
  <c r="L344" i="25"/>
  <c r="L343" i="25"/>
  <c r="L342" i="25"/>
  <c r="L341" i="25"/>
  <c r="L340" i="25"/>
  <c r="L339" i="25"/>
  <c r="L338" i="25"/>
  <c r="L337" i="25"/>
  <c r="L336" i="25"/>
  <c r="L335" i="25"/>
  <c r="L334" i="25"/>
  <c r="L333" i="25"/>
  <c r="L332" i="25"/>
  <c r="L331" i="25"/>
  <c r="L330" i="25"/>
  <c r="L329" i="25"/>
  <c r="L328" i="25"/>
  <c r="L327" i="25"/>
  <c r="L326" i="25"/>
  <c r="L325" i="25"/>
  <c r="L324" i="25"/>
  <c r="L323" i="25"/>
  <c r="L322" i="25"/>
  <c r="L321" i="25"/>
  <c r="L320" i="25"/>
  <c r="L319" i="25"/>
  <c r="L318" i="25"/>
  <c r="L317" i="25"/>
  <c r="L316" i="25"/>
  <c r="L315" i="25"/>
  <c r="L314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7" i="25"/>
  <c r="L296" i="25"/>
  <c r="L295" i="25"/>
  <c r="L294" i="25"/>
  <c r="L293" i="25"/>
  <c r="L292" i="25"/>
  <c r="L291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5" i="25"/>
  <c r="L274" i="25"/>
  <c r="L273" i="25"/>
  <c r="L272" i="25"/>
  <c r="L271" i="25"/>
  <c r="L270" i="25"/>
  <c r="L269" i="25"/>
  <c r="L268" i="25"/>
  <c r="L267" i="25"/>
  <c r="L266" i="25"/>
  <c r="L265" i="25"/>
  <c r="L264" i="25"/>
  <c r="L263" i="25"/>
  <c r="L262" i="25"/>
  <c r="L261" i="25"/>
  <c r="L260" i="25"/>
  <c r="L259" i="25"/>
  <c r="L258" i="25"/>
  <c r="L257" i="25"/>
  <c r="L256" i="25"/>
  <c r="L255" i="25"/>
  <c r="L254" i="25"/>
  <c r="L253" i="25"/>
  <c r="L252" i="25"/>
  <c r="L251" i="25"/>
  <c r="L250" i="25"/>
  <c r="L249" i="25"/>
  <c r="L248" i="25"/>
  <c r="L247" i="25"/>
  <c r="L246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8" i="25"/>
  <c r="L227" i="25"/>
  <c r="L226" i="25"/>
  <c r="L225" i="25"/>
  <c r="L224" i="25"/>
  <c r="L223" i="25"/>
  <c r="L222" i="25"/>
  <c r="L221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9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80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3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4" i="25"/>
  <c r="L143" i="25"/>
  <c r="L142" i="25"/>
  <c r="L141" i="25"/>
  <c r="L140" i="25"/>
  <c r="L139" i="25"/>
  <c r="L138" i="25"/>
  <c r="L137" i="25"/>
  <c r="L136" i="25"/>
  <c r="L135" i="25"/>
  <c r="L134" i="25"/>
  <c r="L133" i="25"/>
  <c r="L132" i="25"/>
  <c r="L131" i="25"/>
  <c r="L130" i="25"/>
  <c r="L129" i="25"/>
  <c r="L128" i="25"/>
  <c r="L127" i="25"/>
  <c r="L126" i="25"/>
  <c r="L125" i="25"/>
  <c r="L124" i="25"/>
  <c r="L123" i="25"/>
  <c r="L122" i="25"/>
  <c r="L121" i="25"/>
  <c r="L120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105" i="25"/>
  <c r="L104" i="25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J392" i="4"/>
  <c r="F380" i="4"/>
  <c r="F381" i="4"/>
  <c r="G381" i="4"/>
  <c r="G392" i="4" s="1"/>
  <c r="F382" i="4"/>
  <c r="G382" i="4"/>
  <c r="F383" i="4"/>
  <c r="G383" i="4"/>
  <c r="G384" i="4"/>
  <c r="F386" i="4"/>
  <c r="G390" i="4"/>
  <c r="F391" i="4"/>
  <c r="G391" i="4"/>
  <c r="K384" i="4"/>
  <c r="K383" i="4"/>
  <c r="K381" i="4"/>
  <c r="K380" i="4"/>
  <c r="K390" i="4"/>
  <c r="K391" i="4"/>
  <c r="K389" i="4"/>
  <c r="K388" i="4"/>
  <c r="K387" i="4"/>
  <c r="K386" i="4"/>
  <c r="K385" i="4"/>
  <c r="K382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7" i="4"/>
  <c r="K128" i="4"/>
  <c r="K129" i="4"/>
  <c r="K130" i="4"/>
  <c r="K135" i="4"/>
  <c r="K136" i="4"/>
  <c r="K137" i="4"/>
  <c r="K138" i="4"/>
  <c r="K143" i="4"/>
  <c r="K144" i="4"/>
  <c r="K145" i="4"/>
  <c r="K146" i="4"/>
  <c r="K152" i="4"/>
  <c r="K153" i="4"/>
  <c r="K154" i="4"/>
  <c r="K17" i="4"/>
  <c r="K21" i="4"/>
  <c r="K23" i="4"/>
  <c r="K24" i="4"/>
  <c r="K25" i="4"/>
  <c r="K31" i="4"/>
  <c r="K32" i="4"/>
  <c r="K41" i="4"/>
  <c r="K47" i="4"/>
  <c r="K56" i="4"/>
  <c r="K57" i="4"/>
  <c r="K63" i="4"/>
  <c r="K65" i="4"/>
  <c r="K80" i="4"/>
  <c r="K81" i="4"/>
  <c r="K84" i="4"/>
  <c r="K85" i="4"/>
  <c r="K95" i="4"/>
  <c r="K96" i="4"/>
  <c r="K97" i="4"/>
  <c r="K104" i="4"/>
  <c r="K112" i="4"/>
  <c r="K113" i="4"/>
  <c r="K116" i="4"/>
  <c r="K117" i="4"/>
  <c r="K119" i="4"/>
  <c r="K120" i="4"/>
  <c r="K127" i="4"/>
  <c r="K149" i="4"/>
  <c r="K151" i="4"/>
  <c r="K168" i="4"/>
  <c r="K169" i="4"/>
  <c r="K175" i="4"/>
  <c r="K176" i="4"/>
  <c r="K177" i="4"/>
  <c r="K180" i="4"/>
  <c r="K184" i="4"/>
  <c r="K185" i="4"/>
  <c r="K192" i="4"/>
  <c r="K199" i="4"/>
  <c r="K200" i="4"/>
  <c r="K212" i="4"/>
  <c r="K213" i="4"/>
  <c r="K215" i="4"/>
  <c r="K224" i="4"/>
  <c r="K231" i="4"/>
  <c r="K232" i="4"/>
  <c r="K233" i="4"/>
  <c r="K239" i="4"/>
  <c r="K247" i="4"/>
  <c r="K248" i="4"/>
  <c r="K249" i="4"/>
  <c r="K255" i="4"/>
  <c r="K256" i="4"/>
  <c r="K264" i="4"/>
  <c r="K271" i="4"/>
  <c r="K272" i="4"/>
  <c r="K276" i="4"/>
  <c r="K279" i="4"/>
  <c r="K280" i="4"/>
  <c r="K281" i="4"/>
  <c r="K285" i="4"/>
  <c r="K287" i="4"/>
  <c r="K288" i="4"/>
  <c r="K289" i="4"/>
  <c r="K296" i="4"/>
  <c r="K304" i="4"/>
  <c r="K305" i="4"/>
  <c r="K308" i="4"/>
  <c r="K318" i="4"/>
  <c r="K320" i="4"/>
  <c r="K321" i="4"/>
  <c r="K327" i="4"/>
  <c r="K335" i="4"/>
  <c r="K336" i="4"/>
  <c r="K337" i="4"/>
  <c r="K343" i="4"/>
  <c r="K345" i="4"/>
  <c r="K347" i="4"/>
  <c r="K351" i="4"/>
  <c r="K352" i="4"/>
  <c r="K353" i="4"/>
  <c r="K359" i="4"/>
  <c r="K360" i="4"/>
  <c r="K361" i="4"/>
  <c r="K364" i="4"/>
  <c r="K365" i="4"/>
  <c r="K367" i="4"/>
  <c r="K368" i="4"/>
  <c r="K369" i="4"/>
  <c r="F392" i="4" l="1"/>
  <c r="K26" i="4"/>
  <c r="K50" i="4"/>
  <c r="K33" i="4"/>
  <c r="K49" i="4"/>
  <c r="K34" i="4"/>
  <c r="K7" i="4"/>
  <c r="K8" i="4"/>
  <c r="K277" i="4"/>
  <c r="K290" i="4"/>
  <c r="K328" i="4"/>
  <c r="K216" i="4"/>
  <c r="K325" i="4"/>
  <c r="K173" i="4"/>
  <c r="K257" i="4"/>
  <c r="K362" i="4"/>
  <c r="K160" i="4"/>
  <c r="K344" i="4"/>
  <c r="K209" i="4"/>
  <c r="K312" i="4"/>
  <c r="K274" i="4"/>
  <c r="K241" i="4"/>
  <c r="K197" i="4"/>
  <c r="K208" i="4"/>
  <c r="K309" i="4"/>
  <c r="K273" i="4"/>
  <c r="K240" i="4"/>
  <c r="K242" i="4"/>
  <c r="K298" i="4"/>
  <c r="K265" i="4"/>
  <c r="K191" i="4"/>
  <c r="K282" i="4"/>
  <c r="K293" i="4"/>
  <c r="K258" i="4"/>
  <c r="K225" i="4"/>
  <c r="K322" i="4"/>
  <c r="K223" i="4"/>
  <c r="K186" i="4"/>
  <c r="K42" i="4"/>
  <c r="K234" i="4"/>
  <c r="K218" i="4"/>
  <c r="K201" i="4"/>
  <c r="K354" i="4"/>
  <c r="K306" i="4"/>
  <c r="K202" i="4"/>
  <c r="K170" i="4"/>
  <c r="K346" i="4"/>
  <c r="K266" i="4"/>
  <c r="K250" i="4"/>
  <c r="K217" i="4"/>
  <c r="K319" i="4"/>
  <c r="K183" i="4"/>
  <c r="K314" i="4"/>
  <c r="K297" i="4"/>
  <c r="K229" i="4"/>
  <c r="K194" i="4"/>
  <c r="K178" i="4"/>
  <c r="K162" i="4"/>
  <c r="K167" i="4"/>
  <c r="K330" i="4"/>
  <c r="K313" i="4"/>
  <c r="K261" i="4"/>
  <c r="K245" i="4"/>
  <c r="K226" i="4"/>
  <c r="K210" i="4"/>
  <c r="K193" i="4"/>
  <c r="K161" i="4"/>
  <c r="K72" i="4"/>
  <c r="K71" i="4"/>
  <c r="K66" i="4"/>
  <c r="K82" i="4"/>
  <c r="K106" i="4"/>
  <c r="K122" i="4"/>
  <c r="K105" i="4"/>
  <c r="K121" i="4"/>
  <c r="K103" i="4"/>
  <c r="K118" i="4"/>
  <c r="K98" i="4"/>
  <c r="K114" i="4"/>
  <c r="K89" i="4"/>
  <c r="K88" i="4"/>
  <c r="K79" i="4"/>
  <c r="K74" i="4"/>
  <c r="K90" i="4"/>
  <c r="K73" i="4"/>
  <c r="K48" i="4"/>
  <c r="K64" i="4"/>
  <c r="K58" i="4"/>
  <c r="K40" i="4"/>
  <c r="K39" i="4"/>
  <c r="K54" i="4"/>
  <c r="K16" i="4"/>
  <c r="K15" i="4"/>
  <c r="K10" i="4"/>
  <c r="K18" i="4"/>
  <c r="K9" i="4"/>
  <c r="L381" i="25"/>
  <c r="L392" i="25"/>
  <c r="L386" i="25"/>
  <c r="L385" i="25"/>
  <c r="L384" i="25"/>
  <c r="L391" i="25"/>
  <c r="L389" i="25"/>
  <c r="L387" i="25"/>
  <c r="L390" i="25"/>
  <c r="K331" i="4"/>
  <c r="K307" i="4"/>
  <c r="K275" i="4"/>
  <c r="K251" i="4"/>
  <c r="K227" i="4"/>
  <c r="K203" i="4"/>
  <c r="K179" i="4"/>
  <c r="K147" i="4"/>
  <c r="K123" i="4"/>
  <c r="K107" i="4"/>
  <c r="K75" i="4"/>
  <c r="K43" i="4"/>
  <c r="K371" i="4"/>
  <c r="K302" i="4"/>
  <c r="K270" i="4"/>
  <c r="K238" i="4"/>
  <c r="K206" i="4"/>
  <c r="K110" i="4"/>
  <c r="K46" i="4"/>
  <c r="K189" i="4"/>
  <c r="K165" i="4"/>
  <c r="K157" i="4"/>
  <c r="K141" i="4"/>
  <c r="K133" i="4"/>
  <c r="K125" i="4"/>
  <c r="K109" i="4"/>
  <c r="K101" i="4"/>
  <c r="K93" i="4"/>
  <c r="K77" i="4"/>
  <c r="K69" i="4"/>
  <c r="K61" i="4"/>
  <c r="K53" i="4"/>
  <c r="K45" i="4"/>
  <c r="K37" i="4"/>
  <c r="K29" i="4"/>
  <c r="K13" i="4"/>
  <c r="K339" i="4"/>
  <c r="K311" i="4"/>
  <c r="K301" i="4"/>
  <c r="K269" i="4"/>
  <c r="K237" i="4"/>
  <c r="K205" i="4"/>
  <c r="K182" i="4"/>
  <c r="K159" i="4"/>
  <c r="K134" i="4"/>
  <c r="K70" i="4"/>
  <c r="E380" i="4"/>
  <c r="K356" i="4"/>
  <c r="K324" i="4"/>
  <c r="K316" i="4"/>
  <c r="K300" i="4"/>
  <c r="K292" i="4"/>
  <c r="K284" i="4"/>
  <c r="K268" i="4"/>
  <c r="K260" i="4"/>
  <c r="K252" i="4"/>
  <c r="K244" i="4"/>
  <c r="K236" i="4"/>
  <c r="K228" i="4"/>
  <c r="K220" i="4"/>
  <c r="K204" i="4"/>
  <c r="K196" i="4"/>
  <c r="E386" i="4"/>
  <c r="K188" i="4"/>
  <c r="K172" i="4"/>
  <c r="K164" i="4"/>
  <c r="K156" i="4"/>
  <c r="K148" i="4"/>
  <c r="K140" i="4"/>
  <c r="K132" i="4"/>
  <c r="K124" i="4"/>
  <c r="K108" i="4"/>
  <c r="K100" i="4"/>
  <c r="K92" i="4"/>
  <c r="K76" i="4"/>
  <c r="K68" i="4"/>
  <c r="K60" i="4"/>
  <c r="K52" i="4"/>
  <c r="K44" i="4"/>
  <c r="K36" i="4"/>
  <c r="K28" i="4"/>
  <c r="K20" i="4"/>
  <c r="K12" i="4"/>
  <c r="K363" i="4"/>
  <c r="K310" i="4"/>
  <c r="K278" i="4"/>
  <c r="K246" i="4"/>
  <c r="K214" i="4"/>
  <c r="K181" i="4"/>
  <c r="K158" i="4"/>
  <c r="K94" i="4"/>
  <c r="K55" i="4"/>
  <c r="K30" i="4"/>
  <c r="K323" i="4"/>
  <c r="K291" i="4"/>
  <c r="K259" i="4"/>
  <c r="K219" i="4"/>
  <c r="K187" i="4"/>
  <c r="K155" i="4"/>
  <c r="K115" i="4"/>
  <c r="K83" i="4"/>
  <c r="K51" i="4"/>
  <c r="K35" i="4"/>
  <c r="K11" i="4"/>
  <c r="K286" i="4"/>
  <c r="K222" i="4"/>
  <c r="K190" i="4"/>
  <c r="K142" i="4"/>
  <c r="K78" i="4"/>
  <c r="K14" i="4"/>
  <c r="K317" i="4"/>
  <c r="K295" i="4"/>
  <c r="K263" i="4"/>
  <c r="K253" i="4"/>
  <c r="K221" i="4"/>
  <c r="K166" i="4"/>
  <c r="K102" i="4"/>
  <c r="K38" i="4"/>
  <c r="K355" i="4"/>
  <c r="K315" i="4"/>
  <c r="K283" i="4"/>
  <c r="K243" i="4"/>
  <c r="K211" i="4"/>
  <c r="K171" i="4"/>
  <c r="K139" i="4"/>
  <c r="K91" i="4"/>
  <c r="K59" i="4"/>
  <c r="K19" i="4"/>
  <c r="K254" i="4"/>
  <c r="K326" i="4"/>
  <c r="K294" i="4"/>
  <c r="K262" i="4"/>
  <c r="K230" i="4"/>
  <c r="K198" i="4"/>
  <c r="K126" i="4"/>
  <c r="K87" i="4"/>
  <c r="K62" i="4"/>
  <c r="E381" i="4"/>
  <c r="K299" i="4"/>
  <c r="K267" i="4"/>
  <c r="K235" i="4"/>
  <c r="K195" i="4"/>
  <c r="K163" i="4"/>
  <c r="K131" i="4"/>
  <c r="K99" i="4"/>
  <c r="K67" i="4"/>
  <c r="K27" i="4"/>
  <c r="E384" i="4"/>
  <c r="K303" i="4"/>
  <c r="K207" i="4"/>
  <c r="K174" i="4"/>
  <c r="K150" i="4"/>
  <c r="K111" i="4"/>
  <c r="K86" i="4"/>
  <c r="K22" i="4"/>
  <c r="E383" i="4"/>
  <c r="K338" i="4"/>
  <c r="E382" i="4"/>
  <c r="K366" i="4"/>
  <c r="K358" i="4"/>
  <c r="K350" i="4"/>
  <c r="K342" i="4"/>
  <c r="K334" i="4"/>
  <c r="K357" i="4"/>
  <c r="K349" i="4"/>
  <c r="K341" i="4"/>
  <c r="K333" i="4"/>
  <c r="K348" i="4"/>
  <c r="K340" i="4"/>
  <c r="K332" i="4"/>
  <c r="K329" i="4"/>
  <c r="E390" i="4"/>
  <c r="K370" i="4"/>
  <c r="E391" i="4"/>
  <c r="E392" i="4" l="1"/>
  <c r="L389" i="4"/>
  <c r="L383" i="4"/>
  <c r="L384" i="4"/>
  <c r="L382" i="4"/>
  <c r="L380" i="4"/>
  <c r="L382" i="25"/>
  <c r="L388" i="25"/>
  <c r="L383" i="25"/>
  <c r="L387" i="4"/>
  <c r="L381" i="4"/>
  <c r="L386" i="4"/>
  <c r="L390" i="4"/>
  <c r="L385" i="4"/>
  <c r="L388" i="4"/>
  <c r="L391" i="4"/>
</calcChain>
</file>

<file path=xl/sharedStrings.xml><?xml version="1.0" encoding="utf-8"?>
<sst xmlns="http://schemas.openxmlformats.org/spreadsheetml/2006/main" count="1649" uniqueCount="373">
  <si>
    <t>U.S. Bureau of Reclamation</t>
  </si>
  <si>
    <t>National Marine Fisheries Service</t>
  </si>
  <si>
    <t>California Department of Fish and Wildlife</t>
  </si>
  <si>
    <t>San Luis &amp; Delta-Mendota Water Authority</t>
  </si>
  <si>
    <t>U.S. Geological Survey</t>
  </si>
  <si>
    <t>A Cooperative Effort By:</t>
  </si>
  <si>
    <t>United States Bureau of Reclamation</t>
  </si>
  <si>
    <t>Cantral Valley Regional Water Quality Control Board</t>
  </si>
  <si>
    <t>United States Fish and Wildlife Service</t>
  </si>
  <si>
    <t>San Luis and Delta-Mendota Water Authority</t>
  </si>
  <si>
    <t>United States Environmental Protection Agency</t>
  </si>
  <si>
    <t>United States Geological Survey</t>
  </si>
  <si>
    <t>San Francisco Estuary Institute</t>
  </si>
  <si>
    <t xml:space="preserve">
Figure 1: Map of the Grassland Bypass Project area and sampling locations</t>
  </si>
  <si>
    <t>GRASSLAND BYPASS PROJECT</t>
  </si>
  <si>
    <t>MONTHLY DATA REPORT</t>
  </si>
  <si>
    <t>Table 1a.</t>
  </si>
  <si>
    <t xml:space="preserve">Table 1b. </t>
  </si>
  <si>
    <t xml:space="preserve">Table 2a. </t>
  </si>
  <si>
    <t xml:space="preserve">Table 2b. </t>
  </si>
  <si>
    <t>Table 2c.</t>
  </si>
  <si>
    <t xml:space="preserve">Table 3a. </t>
  </si>
  <si>
    <t xml:space="preserve">Table 3b. </t>
  </si>
  <si>
    <t>Table 3c.</t>
  </si>
  <si>
    <t xml:space="preserve">Table 4. </t>
  </si>
  <si>
    <t>Table 5.</t>
  </si>
  <si>
    <t>Table 6a.</t>
  </si>
  <si>
    <t>Table 6b.</t>
  </si>
  <si>
    <t>Table 6c.</t>
  </si>
  <si>
    <t>Table 7a.</t>
  </si>
  <si>
    <t xml:space="preserve">Table 7b. </t>
  </si>
  <si>
    <t>Table 8a.</t>
  </si>
  <si>
    <t xml:space="preserve">Table 8b. </t>
  </si>
  <si>
    <t>Table 9.</t>
  </si>
  <si>
    <t xml:space="preserve">Table 10a. </t>
  </si>
  <si>
    <t xml:space="preserve">Table 10b. </t>
  </si>
  <si>
    <t xml:space="preserve">Table 11a. </t>
  </si>
  <si>
    <t xml:space="preserve">Table 11b. </t>
  </si>
  <si>
    <t>Table 11c.</t>
  </si>
  <si>
    <t xml:space="preserve">Table 12. </t>
  </si>
  <si>
    <t>Table 13.</t>
  </si>
  <si>
    <t xml:space="preserve">Table 14. </t>
  </si>
  <si>
    <t xml:space="preserve">Table 15. </t>
  </si>
  <si>
    <t xml:space="preserve">Table 16. </t>
  </si>
  <si>
    <t xml:space="preserve">Table 17. </t>
  </si>
  <si>
    <t xml:space="preserve">Table 18. </t>
  </si>
  <si>
    <t xml:space="preserve">Table 19. </t>
  </si>
  <si>
    <t>Figure 1.</t>
  </si>
  <si>
    <t>Figure 2.</t>
  </si>
  <si>
    <t>Monthly selenium discharges from the terminus of the San Luis Drain into Mud Slough compared to load values</t>
  </si>
  <si>
    <t>Water monitoring of inflow to the San Luis Drain (Station A)</t>
  </si>
  <si>
    <t>Other water quality monitoring in the San Luis Drain (Station B3)</t>
  </si>
  <si>
    <t>Water monitoring in Mud Slough (north) below San Luis Drain discharge (Station D)</t>
  </si>
  <si>
    <t>Other water quality monitoring in Mud Slough (north) below San Luis Drain discharge (Station D)</t>
  </si>
  <si>
    <t>Water quality monitoring in Mud Slough (north) above San Luis Drain discharge (Station C)</t>
  </si>
  <si>
    <t>Water quality monitoring in Mud Slough (north) backwater below San Luis Drain discharge (Station I2)</t>
  </si>
  <si>
    <t>Water monitoring in Salt Slough at Highway 165 (Station F)</t>
  </si>
  <si>
    <t>Other water quality monitoring in Salt Slough (Station F)</t>
  </si>
  <si>
    <t>Water quality monitoring in Grasslands Wetland Water Supply Channels - Camp 13 Ditch Headworks (Station J)</t>
  </si>
  <si>
    <t>Water quality monitoring in Grasslands Wetland Water Supply Channels - Agatha Canal Headworks(Station K)</t>
  </si>
  <si>
    <t>Water monitoring in the San Joaquin River above the Merced River (Station H2)</t>
  </si>
  <si>
    <t>Water quality monitoring in the San Joaquin River above Merced River at China Island Refuge(Station R)</t>
  </si>
  <si>
    <t>Water monitoring in the San Joaquin River at Fremont Ford (Station G)</t>
  </si>
  <si>
    <t>Water monitoring in the San Joaquin River at Crows Landing (Station N)</t>
  </si>
  <si>
    <t>Other water quality monitoring in the San Joaquin River at Crows Landing (Station N)</t>
  </si>
  <si>
    <t>Summary of fathead minnow (Pimephales promelas) larvae growth in 7-day tests</t>
  </si>
  <si>
    <t>Summary of Daphnia magna survival in 7-day tests using water samples</t>
  </si>
  <si>
    <t>Summary of Daphnia magna reproduction in 7-day tests</t>
  </si>
  <si>
    <t>Summary of Selenastrum capricornutum growth in 4-day tests</t>
  </si>
  <si>
    <t>Summary of selenium concentrations in grab water samples collected at study stations for use in toxicity tests</t>
  </si>
  <si>
    <t xml:space="preserve">Summary of total suspended solids concentrations in grab water samples </t>
  </si>
  <si>
    <t xml:space="preserve">Explanations of footnotes and agency abbreviations </t>
  </si>
  <si>
    <t>Map of the Grassland Bypass Project area and sampling locations</t>
  </si>
  <si>
    <t>List of figures and tables for monthly report</t>
  </si>
  <si>
    <t>Monthly averages and totals</t>
  </si>
  <si>
    <t>Water monitoring of San Luis Drain discharge into Mud Slough (north) (Stations B2 and B3)</t>
  </si>
  <si>
    <t xml:space="preserve">Summary of fathead minnow (Pimephales promelas) larvae survival in 7-day tests </t>
  </si>
  <si>
    <t>Table 10c.</t>
  </si>
  <si>
    <t>Other water quality monitoring in the San Joaquin River at Fremont Ford (Station G)</t>
  </si>
  <si>
    <t>Table 1a. Water monitoring of inflow to the San Luis Drain (Station A)</t>
  </si>
  <si>
    <t>PARAMETER</t>
  </si>
  <si>
    <t>Flow</t>
  </si>
  <si>
    <t>Temperature</t>
  </si>
  <si>
    <t>Specific Conductance</t>
  </si>
  <si>
    <t>DATA SOURCE</t>
  </si>
  <si>
    <t>SLDMWA</t>
  </si>
  <si>
    <t>Calculated</t>
  </si>
  <si>
    <t>UNITS</t>
  </si>
  <si>
    <t>cfs</t>
  </si>
  <si>
    <t>°C</t>
  </si>
  <si>
    <t>µS/cm</t>
  </si>
  <si>
    <t>mg/L</t>
  </si>
  <si>
    <t>ug/L</t>
  </si>
  <si>
    <t>tons</t>
  </si>
  <si>
    <t>Salt Load Calc -(Don't Print)</t>
  </si>
  <si>
    <t>Flow x TDS</t>
  </si>
  <si>
    <t>NOTES:</t>
  </si>
  <si>
    <t>Total Flow</t>
  </si>
  <si>
    <t>Average Temperature</t>
  </si>
  <si>
    <t>Salt Load</t>
  </si>
  <si>
    <t xml:space="preserve">Calculated </t>
  </si>
  <si>
    <t>UA3</t>
  </si>
  <si>
    <t>acre-feet</t>
  </si>
  <si>
    <t>mg/l</t>
  </si>
  <si>
    <t>Total Selenium</t>
  </si>
  <si>
    <t>v</t>
  </si>
  <si>
    <t>Table 1b. Monthly averages and totals</t>
  </si>
  <si>
    <t>Table 2b. Monthly averages and totals</t>
  </si>
  <si>
    <t>Table 2a. Water monitoring of San Luis Drain discharge into Mud Slough (north)</t>
  </si>
  <si>
    <t>Terminus of drain at Mud Slough (Station B2) and San Luis Drain at Gun Club Road (Station B3)</t>
  </si>
  <si>
    <t>Flow
(B2)</t>
  </si>
  <si>
    <t>Boron
(B3)</t>
  </si>
  <si>
    <t>Total Selenium
(B3)</t>
  </si>
  <si>
    <t>SLDMWA/USBR</t>
  </si>
  <si>
    <t>USBR</t>
  </si>
  <si>
    <t>Flow x Se</t>
  </si>
  <si>
    <t>Flow weighted TDS conc</t>
  </si>
  <si>
    <t>flow</t>
  </si>
  <si>
    <t>flow weighted Se conc</t>
  </si>
  <si>
    <t>Average Boron</t>
  </si>
  <si>
    <t>lbs</t>
  </si>
  <si>
    <t>Selenium Load</t>
  </si>
  <si>
    <t>Table 2c. Other water qulity monitoring in the San Luis Drain (Station B3)</t>
  </si>
  <si>
    <t>Physicals</t>
  </si>
  <si>
    <t>Total Boron</t>
  </si>
  <si>
    <t>Total Molybdenum</t>
  </si>
  <si>
    <t>Dissolved Oxygen</t>
  </si>
  <si>
    <t>pH</t>
  </si>
  <si>
    <t>Turbidity</t>
  </si>
  <si>
    <t>units</t>
  </si>
  <si>
    <t>NTU</t>
  </si>
  <si>
    <t>Nutrients</t>
  </si>
  <si>
    <t>Nitrates as N (Dissolved)</t>
  </si>
  <si>
    <t>Ammonia as N</t>
  </si>
  <si>
    <t>Total Kjeldahl Nitrogen</t>
  </si>
  <si>
    <t>Total Phosphorous as P</t>
  </si>
  <si>
    <t>Ortho-phosphate as P</t>
  </si>
  <si>
    <t>Table 3a. Water monitoring in Mud Slough (north) below San Luis Drain discharge (Station D)</t>
  </si>
  <si>
    <t>USGS Station Code: 11262900</t>
  </si>
  <si>
    <t>USGS</t>
  </si>
  <si>
    <t>Table 3b. Monthly averages and totals</t>
  </si>
  <si>
    <t>Table 3c. Other water qulity monitoring in Mud Slough (north) below San Luis Drain discharge(Station D)</t>
  </si>
  <si>
    <t>Table 5. Water quality monitoring in Mud Slough (north) backwater below San Luis Drain discharge (Station I2)</t>
  </si>
  <si>
    <t>μg/L</t>
  </si>
  <si>
    <t>Table 6a. Water monitoring in Salt Slough at Highway 165 (Station F)</t>
  </si>
  <si>
    <t>USGS Station Code: 11261100</t>
  </si>
  <si>
    <t>Table 6b. Monthly averages and totals</t>
  </si>
  <si>
    <t>Table 6c. Other water qulity monitoring in Salt Slough at Highway 165 (Station F)</t>
  </si>
  <si>
    <t xml:space="preserve">Flow </t>
  </si>
  <si>
    <t>GWD</t>
  </si>
  <si>
    <t xml:space="preserve">Samples only collected when more than 20 cfs is passing site. </t>
  </si>
  <si>
    <t>Water passing this site at less than 20 cfs does not reach Grassland Wetlands.</t>
  </si>
  <si>
    <t>Table 7a. Water quality monitoring in Grassland Wetlands Water Supply Channels</t>
  </si>
  <si>
    <t>Camp 13 Ditch headworks (Station J)</t>
  </si>
  <si>
    <t>Table 7b. Water quality monitoring in Grassland Wetlands Water Supply Channels</t>
  </si>
  <si>
    <t>Agatha Canal headworks (Station K2)</t>
  </si>
  <si>
    <t>USGS Station Code: 11273400</t>
  </si>
  <si>
    <t>Table 8a. Water monitoring in the San Joaquin River above Merced River confluence (Station H2)</t>
  </si>
  <si>
    <t>Table 8b. Monthly averages and totals</t>
  </si>
  <si>
    <t>Table 9. Water quality monitoring in the San Joaquin River above Merced River at China Island Refuge (Station R)</t>
  </si>
  <si>
    <t>Table 4. Water qulity monitoring in Mud Slough (north) above San Luis Drain discharge (Station C)</t>
  </si>
  <si>
    <t>Table 10a. Water monitoring in the San Joaquin River at Fremont Ford (Station G)</t>
  </si>
  <si>
    <t>Table 10b. Monthly averages and totals</t>
  </si>
  <si>
    <t>Table 10c. Other water qulity monitoring in the San Joaquin River at Fremont Ford (Station G)</t>
  </si>
  <si>
    <t>USGS Station Code: 11274550</t>
  </si>
  <si>
    <t>µg/L</t>
  </si>
  <si>
    <t>Average Specific Conductance</t>
  </si>
  <si>
    <t>Average Selenium</t>
  </si>
  <si>
    <t>Table 11b. Monthly averages and totals</t>
  </si>
  <si>
    <t>Table 11c. Other water qulity monitoring in the San Joaquin River at Crows Landing (Station N)</t>
  </si>
  <si>
    <r>
      <t>Table 12. Summary of fathead minnow (</t>
    </r>
    <r>
      <rPr>
        <b/>
        <i/>
        <sz val="11"/>
        <rFont val="Arial"/>
        <family val="2"/>
      </rPr>
      <t>Pimephales promelas</t>
    </r>
    <r>
      <rPr>
        <b/>
        <sz val="11"/>
        <rFont val="Arial"/>
        <family val="2"/>
      </rPr>
      <t xml:space="preserve">) larvae survival </t>
    </r>
  </si>
  <si>
    <t>LOCATION</t>
  </si>
  <si>
    <t>Station B</t>
  </si>
  <si>
    <t>Station C</t>
  </si>
  <si>
    <t>Station D</t>
  </si>
  <si>
    <t>Station F</t>
  </si>
  <si>
    <t>Delta Mendota Canal</t>
  </si>
  <si>
    <t>Laboratory Control</t>
  </si>
  <si>
    <t>%</t>
  </si>
  <si>
    <t>Table 13. Summary of fathead minnow (Pimephales promelas) larvae growth in 7-day tests</t>
  </si>
  <si>
    <t>Table 14. Summary of Daphnia magna survival in 7-day tests</t>
  </si>
  <si>
    <t>mg</t>
  </si>
  <si>
    <t>Table 15. Summary of Daphnia magna reproduction in 7-day tests</t>
  </si>
  <si>
    <t>Table 16. Summary of Selenastrum capricornutum growth in 4-day tests</t>
  </si>
  <si>
    <t>neonates per female</t>
  </si>
  <si>
    <t>Table 17. Summary of selenium concentrations in grab water samples collected at study stations for use in</t>
  </si>
  <si>
    <t xml:space="preserve"> laboratory toxicity tests</t>
  </si>
  <si>
    <t xml:space="preserve">Table 18. Summary of total suspended solids concentrations in grab water samples collected at study </t>
  </si>
  <si>
    <t>stations for use in laboratory toxicity tests</t>
  </si>
  <si>
    <t>Agency</t>
  </si>
  <si>
    <t>CVRWQCB</t>
  </si>
  <si>
    <t>California Regional Water Quality Control Board, Central Valley Region</t>
  </si>
  <si>
    <t>Water Quality Monitoring</t>
  </si>
  <si>
    <t>NA</t>
  </si>
  <si>
    <t>Not applicable</t>
  </si>
  <si>
    <t>&lt;</t>
  </si>
  <si>
    <t>Less than MDL</t>
  </si>
  <si>
    <t>D</t>
  </si>
  <si>
    <t>Sample was dechlorinated</t>
  </si>
  <si>
    <t>H</t>
  </si>
  <si>
    <t>Result may have high bias</t>
  </si>
  <si>
    <t>J</t>
  </si>
  <si>
    <t>Result is between the MDL and RL</t>
  </si>
  <si>
    <t>L</t>
  </si>
  <si>
    <t>Result may have low bias,</t>
  </si>
  <si>
    <t>MDL</t>
  </si>
  <si>
    <t>Minimum detection level</t>
  </si>
  <si>
    <t>P</t>
  </si>
  <si>
    <t>Pending, data not available at this time but will be available in the future</t>
  </si>
  <si>
    <t>T</t>
  </si>
  <si>
    <t>Result obtained past the holding time</t>
  </si>
  <si>
    <t>U</t>
  </si>
  <si>
    <t>Result determined to be an outlier at the time of data validation</t>
  </si>
  <si>
    <t>V</t>
  </si>
  <si>
    <t>Result may vary excessively from the true value</t>
  </si>
  <si>
    <t>Use Agreement for Continued Use of the San Luis Drain January 2010 - December 2019</t>
  </si>
  <si>
    <t>Toxicity</t>
  </si>
  <si>
    <t>*</t>
  </si>
  <si>
    <t>Significantly reduced from Delta Mendota Canal (p&lt;0.05)</t>
  </si>
  <si>
    <t>**</t>
  </si>
  <si>
    <t>Sample re-analyzed and result confirmed.</t>
  </si>
  <si>
    <t>Result may be biased low.  Sample was not preserved in the field</t>
  </si>
  <si>
    <t>†</t>
  </si>
  <si>
    <t>DMC water failed to meet the survival (&gt;80%) acceptability criteria.</t>
  </si>
  <si>
    <t>†††</t>
  </si>
  <si>
    <t>DMC water failed to meet the reproduction (&gt;10 neonates/adult) acceptability criteria.</t>
  </si>
  <si>
    <t>††††</t>
  </si>
  <si>
    <t>DMC water failed to meet minimum growth (106cell/mL) acceptability criteria.</t>
  </si>
  <si>
    <t>‡</t>
  </si>
  <si>
    <t>Control value exceeds suggested maximum variance (20%) acceptability criteria.</t>
  </si>
  <si>
    <t>‡‡</t>
  </si>
  <si>
    <t>Fungal growth observed on test organisms.</t>
  </si>
  <si>
    <t>‡‡‡</t>
  </si>
  <si>
    <t>Failed cell density requirement of 1E6 cells.</t>
  </si>
  <si>
    <t>#</t>
  </si>
  <si>
    <t>New testing laboratory with reporting limit of 0.4 µg/L as of June 1998.</t>
  </si>
  <si>
    <t>Based on definitive bioassay, NOEC is 50 percent</t>
  </si>
  <si>
    <t>http://waterdata.usgs.gov/nwis/dv/?site_no=11262900&amp;agency_cd=USGS&amp;amp;referred_module=sw</t>
  </si>
  <si>
    <t>USGS data webpage</t>
  </si>
  <si>
    <t>http://waterdata.usgs.gov/nwis/dv/?site_no=11261100&amp;agency_cd=USGS&amp;amp;referred_module=sw</t>
  </si>
  <si>
    <t>http://waterdata.usgs.gov/nwis/dv/?site_no=11273400&amp;agency_cd=USGS&amp;amp;referred_module=sw</t>
  </si>
  <si>
    <t>USGS Station Code: 11261500</t>
  </si>
  <si>
    <t>http://waterdata.usgs.gov/nwis/dv/?site_no=11261500&amp;agency_cd=USGS&amp;amp;referred_module=sw</t>
  </si>
  <si>
    <t>http://waterdata.usgs.gov/nwis/dv/?site_no=11274550&amp;agency_cd=USGS&amp;amp;referred_module=sw</t>
  </si>
  <si>
    <t>Not analyzed,not required, equipment error, data will not be available in the future</t>
  </si>
  <si>
    <t>0.14 L</t>
  </si>
  <si>
    <t>1.1 T</t>
  </si>
  <si>
    <t>&lt; 0.010</t>
  </si>
  <si>
    <t>&lt; 0.010 T</t>
  </si>
  <si>
    <t>0.35 T</t>
  </si>
  <si>
    <t>0.33 T</t>
  </si>
  <si>
    <t>0.41 U</t>
  </si>
  <si>
    <t>&lt; 0.4</t>
  </si>
  <si>
    <t>0.16 T</t>
  </si>
  <si>
    <t>3.1 U</t>
  </si>
  <si>
    <t>0.38 T</t>
  </si>
  <si>
    <t>0.070T</t>
  </si>
  <si>
    <t>3.51 U</t>
  </si>
  <si>
    <t>0.79 T</t>
  </si>
  <si>
    <t>0.10 T</t>
  </si>
  <si>
    <t>0.12 T</t>
  </si>
  <si>
    <t>0.93 T</t>
  </si>
  <si>
    <t>0.042 T</t>
  </si>
  <si>
    <t>0.063 T</t>
  </si>
  <si>
    <t>2.96 U</t>
  </si>
  <si>
    <t>1.3 T</t>
  </si>
  <si>
    <t>0.073 T</t>
  </si>
  <si>
    <t>0.092 T</t>
  </si>
  <si>
    <r>
      <t>10</t>
    </r>
    <r>
      <rPr>
        <b/>
        <vertAlign val="superscript"/>
        <sz val="10"/>
        <color theme="1"/>
        <rFont val="Arial"/>
        <family val="2"/>
      </rPr>
      <t xml:space="preserve">6 </t>
    </r>
    <r>
      <rPr>
        <b/>
        <sz val="10"/>
        <color theme="1"/>
        <rFont val="Arial"/>
        <family val="2"/>
      </rPr>
      <t>cells/mL</t>
    </r>
  </si>
  <si>
    <t>&lt;0.010</t>
  </si>
  <si>
    <t>&lt;0.050</t>
  </si>
  <si>
    <t>6.1 U</t>
  </si>
  <si>
    <t>&lt; 0.010 L</t>
  </si>
  <si>
    <t>0.024 T</t>
  </si>
  <si>
    <t>&lt;0.050 L</t>
  </si>
  <si>
    <t>0.89 L</t>
  </si>
  <si>
    <t>0.040 L</t>
  </si>
  <si>
    <t>0.055 H</t>
  </si>
  <si>
    <t>0.030 L</t>
  </si>
  <si>
    <t>AVERAGES</t>
  </si>
  <si>
    <t>date</t>
  </si>
  <si>
    <t>se</t>
  </si>
  <si>
    <t>b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</si>
  <si>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</si>
  <si>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</si>
  <si>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</si>
  <si>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</si>
  <si>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</si>
  <si>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</si>
  <si>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</si>
  <si>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</si>
  <si>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</si>
  <si>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</si>
  <si>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</si>
  <si>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</si>
  <si>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Averages</t>
  </si>
  <si>
    <t>ec</t>
  </si>
  <si>
    <t>B</t>
  </si>
  <si>
    <t>sep</t>
  </si>
  <si>
    <t>averages</t>
  </si>
  <si>
    <t>Figure 2. Monthly selenium discharge from the terminus of the San Luis Drain into Mud Slough compared to selenium loab objectives</t>
  </si>
  <si>
    <t>0.064 L</t>
  </si>
  <si>
    <t>&lt; 0.050</t>
  </si>
  <si>
    <t>0.080 L</t>
  </si>
  <si>
    <t>&lt;0.4</t>
  </si>
  <si>
    <t>&lt;0.8</t>
  </si>
  <si>
    <t>&lt;5.0</t>
  </si>
  <si>
    <t>0.34 U</t>
  </si>
  <si>
    <t>Estimate flow</t>
  </si>
  <si>
    <t>7.3 U</t>
  </si>
  <si>
    <t>6.0 U</t>
  </si>
  <si>
    <t>&lt;0.20</t>
  </si>
  <si>
    <t>&lt;0.020</t>
  </si>
  <si>
    <t>&lt;0.50</t>
  </si>
  <si>
    <t>Samples only taken when flow is passing site B.</t>
  </si>
  <si>
    <t>0.29 T</t>
  </si>
  <si>
    <t>0.44 T</t>
  </si>
  <si>
    <t>0.13 T</t>
  </si>
  <si>
    <t>23 U</t>
  </si>
  <si>
    <t>0.49T</t>
  </si>
  <si>
    <t>10.2 U</t>
  </si>
  <si>
    <t>&lt;1.0 U</t>
  </si>
  <si>
    <t>0.056 T</t>
  </si>
  <si>
    <t>0.072 T</t>
  </si>
  <si>
    <t>0.058 T</t>
  </si>
  <si>
    <t>0.81 T</t>
  </si>
  <si>
    <t>2.05 U</t>
  </si>
  <si>
    <t>1.74 U</t>
  </si>
  <si>
    <t>2.56 U</t>
  </si>
  <si>
    <t>2.13 U</t>
  </si>
  <si>
    <t>TKN, Total P, and Ortho P removed from monitoring program in 2015 GBP WDR</t>
  </si>
  <si>
    <t>Station B3</t>
  </si>
  <si>
    <t>Conductivity Control</t>
  </si>
  <si>
    <t>Lab Water Control</t>
  </si>
  <si>
    <t>Station R</t>
  </si>
  <si>
    <t>Table 22. Explanations of footnotes and agency abbreviations.</t>
  </si>
  <si>
    <t xml:space="preserve">Table 20. </t>
  </si>
  <si>
    <t xml:space="preserve">Table 21. </t>
  </si>
  <si>
    <t xml:space="preserve">Table 22. </t>
  </si>
  <si>
    <t xml:space="preserve">New WDR Summary of fathead minnow (Pimephales promelas) larvae survival in 7-day tests </t>
  </si>
  <si>
    <t>New WDR Summary of Daphnia magna survival in 7-day tests using water samples</t>
  </si>
  <si>
    <t>New WDR Summary of Selenastrum capricornutum growth in 4-day tests</t>
  </si>
  <si>
    <t>Table 20. New WDR Summary of Daphnia magna survival in 7-day tests</t>
  </si>
  <si>
    <r>
      <t>Table 19. New WDR Summary of fathead minnow (</t>
    </r>
    <r>
      <rPr>
        <b/>
        <i/>
        <sz val="11"/>
        <rFont val="Arial"/>
        <family val="2"/>
      </rPr>
      <t>Pimephales promelas</t>
    </r>
    <r>
      <rPr>
        <b/>
        <sz val="11"/>
        <rFont val="Arial"/>
        <family val="2"/>
      </rPr>
      <t xml:space="preserve">) larvae survival </t>
    </r>
  </si>
  <si>
    <t>Table 21. New WDR Summary of Selenastrum capricornutum growth in 4-day tests</t>
  </si>
  <si>
    <t>se value for chart</t>
  </si>
  <si>
    <t>se four day average concentration</t>
  </si>
  <si>
    <t>Basin Plan objective</t>
  </si>
  <si>
    <t>basin plan objective</t>
  </si>
  <si>
    <t>Discharge</t>
  </si>
  <si>
    <t>Boron</t>
  </si>
  <si>
    <t>Field Grab</t>
  </si>
  <si>
    <t>Daily Specific Conductance</t>
  </si>
  <si>
    <t>Estimated</t>
  </si>
  <si>
    <t>microm</t>
  </si>
  <si>
    <t>Average Selenium Concentration</t>
  </si>
  <si>
    <t>Average Specific Conductance (*)</t>
  </si>
  <si>
    <t>Average Field Grab</t>
  </si>
  <si>
    <t>Average Daily Specific Conductance</t>
  </si>
  <si>
    <t>Calendar Year Totals/Avgs:</t>
  </si>
  <si>
    <t>N/A</t>
  </si>
  <si>
    <t>Salt Load Objective
(Critical Year)</t>
  </si>
  <si>
    <t>Discharge
(B2)</t>
  </si>
  <si>
    <t>Specific Conductance
(B3)</t>
  </si>
  <si>
    <t xml:space="preserve">
Daily Selenium
</t>
  </si>
  <si>
    <t>Average Daily Selenium</t>
  </si>
  <si>
    <t>Selenium Load Objective (Dry/Below Normal Year)</t>
  </si>
  <si>
    <r>
      <t xml:space="preserve">NOTES: </t>
    </r>
    <r>
      <rPr>
        <sz val="11"/>
        <color theme="1"/>
        <rFont val="Arial"/>
        <family val="2"/>
      </rPr>
      <t>Site A auto sampler was removed due to no flow. Auto sampler will be reinstalled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during winter for storm events.</t>
    </r>
  </si>
  <si>
    <r>
      <t xml:space="preserve">NOTES: </t>
    </r>
    <r>
      <rPr>
        <sz val="11"/>
        <color theme="1"/>
        <rFont val="Arial"/>
        <family val="2"/>
      </rPr>
      <t>Site B auto sampler was removed due to no flow. Auto sampler will be reinstalled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during winter for storm events.</t>
    </r>
  </si>
  <si>
    <r>
      <t xml:space="preserve">NOTES: </t>
    </r>
    <r>
      <rPr>
        <sz val="11"/>
        <color theme="1"/>
        <rFont val="Arial"/>
        <family val="2"/>
      </rPr>
      <t>No data collected for July, August, and September due to no flow.</t>
    </r>
  </si>
  <si>
    <r>
      <t xml:space="preserve">NOTES: </t>
    </r>
    <r>
      <rPr>
        <sz val="11"/>
        <color theme="1"/>
        <rFont val="Arial"/>
        <family val="2"/>
      </rPr>
      <t>Water is only collected when the backwater location is flooded during high flow.</t>
    </r>
  </si>
  <si>
    <r>
      <t xml:space="preserve">NOTES: </t>
    </r>
    <r>
      <rPr>
        <sz val="11"/>
        <color theme="1"/>
        <rFont val="Arial"/>
        <family val="2"/>
      </rPr>
      <t>TKN, Total P, and Ortho P removed from monitoring program in 2015 GBP WDR</t>
    </r>
  </si>
  <si>
    <t>Table 11a. Water monitoring in the San Joaquin River at Crows Landing(Station 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</si>
</sst>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mmmm\ yyyy"/>
    <numFmt numFmtId="165" formatCode="mmm\-dd\-yyyy"/>
    <numFmt numFmtId="166" formatCode="mmmm\ d\,\ yyyy"/>
    <numFmt numFmtId="167" formatCode="0.0"/>
    <numFmt numFmtId="168" formatCode="[$-409]mmmm\-yy;@"/>
    <numFmt numFmtId="169" formatCode="[$-409]d\-mmm\-yy;@"/>
    <numFmt numFmtId="170" formatCode="0.000"/>
    <numFmt numFmtId="171" formatCode="#,##0.0000"/>
    <numFmt numFmtId="172" formatCode="#,##0.0"/>
    <numFmt numFmtId="173" formatCode="#,##0.000"/>
    <numFmt numFmtId="174" formatCode="[$-409]mmm\-yy;@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30"/>
      <color theme="1"/>
      <name val="Arial"/>
      <family val="2"/>
    </font>
    <font>
      <sz val="18"/>
      <color theme="1"/>
      <name val="Arial"/>
      <family val="2"/>
    </font>
    <font>
      <b/>
      <sz val="24"/>
      <color theme="1"/>
      <name val="Arial"/>
      <family val="2"/>
    </font>
    <font>
      <sz val="11"/>
      <color rgb="FFFF0000"/>
      <name val="Arial"/>
      <family val="2"/>
    </font>
    <font>
      <sz val="16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Century Gothic"/>
      <family val="2"/>
    </font>
    <font>
      <sz val="1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316">
    <xf numFmtId="168" fontId="0" fillId="0" borderId="0"/>
    <xf numFmtId="168" fontId="18" fillId="0" borderId="0"/>
    <xf numFmtId="43" fontId="19" fillId="0" borderId="0" applyFont="0" applyFill="0" applyBorder="0" applyAlignment="0" applyProtection="0"/>
    <xf numFmtId="168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/>
    <xf numFmtId="166" fontId="19" fillId="0" borderId="0"/>
    <xf numFmtId="168" fontId="19" fillId="0" borderId="0"/>
    <xf numFmtId="168" fontId="19" fillId="0" borderId="0"/>
    <xf numFmtId="168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2" fillId="0" borderId="0" applyNumberFormat="0" applyFill="0" applyBorder="0" applyAlignment="0" applyProtection="0"/>
    <xf numFmtId="168" fontId="3" fillId="0" borderId="1" applyNumberFormat="0" applyFill="0" applyAlignment="0" applyProtection="0"/>
    <xf numFmtId="168" fontId="4" fillId="0" borderId="2" applyNumberFormat="0" applyFill="0" applyAlignment="0" applyProtection="0"/>
    <xf numFmtId="168" fontId="5" fillId="0" borderId="3" applyNumberFormat="0" applyFill="0" applyAlignment="0" applyProtection="0"/>
    <xf numFmtId="168" fontId="5" fillId="0" borderId="0" applyNumberFormat="0" applyFill="0" applyBorder="0" applyAlignment="0" applyProtection="0"/>
    <xf numFmtId="168" fontId="6" fillId="2" borderId="0" applyNumberFormat="0" applyBorder="0" applyAlignment="0" applyProtection="0"/>
    <xf numFmtId="168" fontId="7" fillId="3" borderId="0" applyNumberFormat="0" applyBorder="0" applyAlignment="0" applyProtection="0"/>
    <xf numFmtId="168" fontId="8" fillId="4" borderId="0" applyNumberFormat="0" applyBorder="0" applyAlignment="0" applyProtection="0"/>
    <xf numFmtId="168" fontId="9" fillId="5" borderId="4" applyNumberFormat="0" applyAlignment="0" applyProtection="0"/>
    <xf numFmtId="168" fontId="10" fillId="6" borderId="5" applyNumberFormat="0" applyAlignment="0" applyProtection="0"/>
    <xf numFmtId="168" fontId="11" fillId="6" borderId="4" applyNumberFormat="0" applyAlignment="0" applyProtection="0"/>
    <xf numFmtId="168" fontId="12" fillId="0" borderId="6" applyNumberFormat="0" applyFill="0" applyAlignment="0" applyProtection="0"/>
    <xf numFmtId="168" fontId="13" fillId="7" borderId="7" applyNumberFormat="0" applyAlignment="0" applyProtection="0"/>
    <xf numFmtId="168" fontId="14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16" fillId="0" borderId="9" applyNumberFormat="0" applyFill="0" applyAlignment="0" applyProtection="0"/>
    <xf numFmtId="168" fontId="17" fillId="9" borderId="0" applyNumberFormat="0" applyBorder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7" fillId="12" borderId="0" applyNumberFormat="0" applyBorder="0" applyAlignment="0" applyProtection="0"/>
    <xf numFmtId="168" fontId="17" fillId="13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7" fillId="16" borderId="0" applyNumberFormat="0" applyBorder="0" applyAlignment="0" applyProtection="0"/>
    <xf numFmtId="168" fontId="17" fillId="17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7" fillId="20" borderId="0" applyNumberFormat="0" applyBorder="0" applyAlignment="0" applyProtection="0"/>
    <xf numFmtId="168" fontId="17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7" fillId="24" borderId="0" applyNumberFormat="0" applyBorder="0" applyAlignment="0" applyProtection="0"/>
    <xf numFmtId="168" fontId="17" fillId="25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7" fillId="28" borderId="0" applyNumberFormat="0" applyBorder="0" applyAlignment="0" applyProtection="0"/>
    <xf numFmtId="168" fontId="17" fillId="29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7" fillId="32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0" borderId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3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59">
    <xf numFmtId="168" fontId="0" fillId="0" borderId="0" xfId="0"/>
    <xf numFmtId="168" fontId="24" fillId="0" borderId="0" xfId="0" applyFont="1" applyAlignment="1">
      <alignment horizontal="center" vertical="center"/>
    </xf>
    <xf numFmtId="168" fontId="24" fillId="34" borderId="0" xfId="0" applyFont="1" applyFill="1"/>
    <xf numFmtId="168" fontId="24" fillId="0" borderId="0" xfId="0" applyFont="1"/>
    <xf numFmtId="168" fontId="26" fillId="34" borderId="0" xfId="0" applyFont="1" applyFill="1" applyAlignment="1">
      <alignment horizontal="center" vertical="center"/>
    </xf>
    <xf numFmtId="168" fontId="21" fillId="0" borderId="0" xfId="0" applyFont="1" applyAlignment="1">
      <alignment horizontal="center" vertical="center" wrapText="1"/>
    </xf>
    <xf numFmtId="168" fontId="21" fillId="0" borderId="0" xfId="0" applyFont="1"/>
    <xf numFmtId="168" fontId="24" fillId="0" borderId="12" xfId="0" applyFont="1" applyBorder="1"/>
    <xf numFmtId="168" fontId="24" fillId="0" borderId="0" xfId="0" applyFont="1" applyBorder="1"/>
    <xf numFmtId="165" fontId="24" fillId="0" borderId="21" xfId="0" applyNumberFormat="1" applyFont="1" applyBorder="1" applyAlignment="1">
      <alignment horizontal="center" vertical="center"/>
    </xf>
    <xf numFmtId="165" fontId="24" fillId="0" borderId="11" xfId="0" applyNumberFormat="1" applyFont="1" applyBorder="1" applyAlignment="1">
      <alignment horizontal="center" vertical="center"/>
    </xf>
    <xf numFmtId="165" fontId="24" fillId="0" borderId="18" xfId="0" applyNumberFormat="1" applyFont="1" applyBorder="1" applyAlignment="1">
      <alignment horizontal="center" vertical="center"/>
    </xf>
    <xf numFmtId="168" fontId="21" fillId="0" borderId="0" xfId="0" applyFont="1" applyBorder="1" applyAlignment="1">
      <alignment horizontal="center" vertical="center" wrapText="1"/>
    </xf>
    <xf numFmtId="168" fontId="21" fillId="0" borderId="0" xfId="0" applyFont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8" fontId="21" fillId="0" borderId="22" xfId="0" applyFont="1" applyBorder="1" applyAlignment="1">
      <alignment horizontal="center" vertical="center"/>
    </xf>
    <xf numFmtId="17" fontId="24" fillId="0" borderId="12" xfId="0" applyNumberFormat="1" applyFont="1" applyBorder="1" applyAlignment="1">
      <alignment horizontal="center" vertical="center"/>
    </xf>
    <xf numFmtId="1" fontId="24" fillId="0" borderId="11" xfId="0" applyNumberFormat="1" applyFont="1" applyBorder="1" applyAlignment="1">
      <alignment horizontal="center" vertical="center"/>
    </xf>
    <xf numFmtId="168" fontId="24" fillId="0" borderId="0" xfId="0" applyFont="1" applyAlignment="1">
      <alignment wrapText="1"/>
    </xf>
    <xf numFmtId="4" fontId="29" fillId="0" borderId="0" xfId="3" applyNumberFormat="1" applyFont="1" applyFill="1" applyAlignment="1">
      <alignment horizontal="left"/>
    </xf>
    <xf numFmtId="4" fontId="22" fillId="0" borderId="14" xfId="3" applyNumberFormat="1" applyFont="1" applyFill="1" applyBorder="1" applyAlignment="1">
      <alignment horizontal="center"/>
    </xf>
    <xf numFmtId="168" fontId="31" fillId="0" borderId="0" xfId="272"/>
    <xf numFmtId="168" fontId="0" fillId="0" borderId="0" xfId="0" applyBorder="1"/>
    <xf numFmtId="168" fontId="0" fillId="34" borderId="0" xfId="0" applyFill="1" applyBorder="1"/>
    <xf numFmtId="168" fontId="0" fillId="34" borderId="0" xfId="0" applyFill="1"/>
    <xf numFmtId="168" fontId="0" fillId="35" borderId="27" xfId="0" applyFill="1" applyBorder="1"/>
    <xf numFmtId="168" fontId="24" fillId="35" borderId="25" xfId="0" applyFont="1" applyFill="1" applyBorder="1" applyAlignment="1">
      <alignment vertical="center"/>
    </xf>
    <xf numFmtId="168" fontId="0" fillId="35" borderId="28" xfId="0" applyFill="1" applyBorder="1"/>
    <xf numFmtId="168" fontId="0" fillId="35" borderId="29" xfId="0" applyFill="1" applyBorder="1"/>
    <xf numFmtId="168" fontId="32" fillId="35" borderId="0" xfId="0" applyFont="1" applyFill="1" applyBorder="1" applyAlignment="1">
      <alignment horizontal="center" vertical="center"/>
    </xf>
    <xf numFmtId="168" fontId="0" fillId="35" borderId="30" xfId="0" applyFill="1" applyBorder="1"/>
    <xf numFmtId="164" fontId="27" fillId="35" borderId="0" xfId="0" applyNumberFormat="1" applyFont="1" applyFill="1" applyBorder="1" applyAlignment="1">
      <alignment horizontal="center" vertical="center"/>
    </xf>
    <xf numFmtId="168" fontId="24" fillId="35" borderId="0" xfId="0" applyFont="1" applyFill="1" applyBorder="1" applyAlignment="1">
      <alignment vertical="center"/>
    </xf>
    <xf numFmtId="168" fontId="21" fillId="35" borderId="0" xfId="0" applyFont="1" applyFill="1" applyBorder="1" applyAlignment="1">
      <alignment horizontal="center" vertical="center"/>
    </xf>
    <xf numFmtId="168" fontId="28" fillId="35" borderId="0" xfId="0" applyFont="1" applyFill="1" applyBorder="1" applyAlignment="1">
      <alignment horizontal="center" vertical="center"/>
    </xf>
    <xf numFmtId="168" fontId="17" fillId="35" borderId="0" xfId="0" applyFont="1" applyFill="1" applyBorder="1"/>
    <xf numFmtId="168" fontId="27" fillId="35" borderId="0" xfId="0" applyFont="1" applyFill="1" applyBorder="1" applyAlignment="1">
      <alignment horizontal="center" vertical="center"/>
    </xf>
    <xf numFmtId="168" fontId="24" fillId="35" borderId="0" xfId="0" applyFont="1" applyFill="1" applyBorder="1" applyAlignment="1">
      <alignment horizontal="center" vertical="center"/>
    </xf>
    <xf numFmtId="168" fontId="0" fillId="35" borderId="0" xfId="0" applyFill="1" applyBorder="1"/>
    <xf numFmtId="168" fontId="0" fillId="35" borderId="31" xfId="0" applyFill="1" applyBorder="1"/>
    <xf numFmtId="168" fontId="0" fillId="35" borderId="26" xfId="0" applyFill="1" applyBorder="1"/>
    <xf numFmtId="168" fontId="0" fillId="35" borderId="32" xfId="0" applyFill="1" applyBorder="1"/>
    <xf numFmtId="17" fontId="33" fillId="35" borderId="0" xfId="0" applyNumberFormat="1" applyFont="1" applyFill="1" applyBorder="1" applyAlignment="1">
      <alignment horizontal="center" vertical="center"/>
    </xf>
    <xf numFmtId="164" fontId="34" fillId="35" borderId="0" xfId="0" applyNumberFormat="1" applyFont="1" applyFill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7" fontId="24" fillId="0" borderId="11" xfId="0" applyNumberFormat="1" applyFont="1" applyBorder="1" applyAlignment="1">
      <alignment horizontal="center" vertical="center"/>
    </xf>
    <xf numFmtId="167" fontId="24" fillId="0" borderId="0" xfId="0" applyNumberFormat="1" applyFont="1" applyBorder="1" applyAlignment="1">
      <alignment horizontal="center" vertical="center"/>
    </xf>
    <xf numFmtId="2" fontId="24" fillId="0" borderId="0" xfId="0" applyNumberFormat="1" applyFont="1" applyBorder="1" applyAlignment="1">
      <alignment horizontal="center" vertical="center"/>
    </xf>
    <xf numFmtId="167" fontId="21" fillId="0" borderId="0" xfId="0" applyNumberFormat="1" applyFont="1"/>
    <xf numFmtId="167" fontId="21" fillId="0" borderId="22" xfId="0" applyNumberFormat="1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/>
    </xf>
    <xf numFmtId="167" fontId="24" fillId="0" borderId="21" xfId="0" applyNumberFormat="1" applyFont="1" applyBorder="1" applyAlignment="1">
      <alignment horizontal="center" vertical="center"/>
    </xf>
    <xf numFmtId="167" fontId="24" fillId="0" borderId="18" xfId="0" applyNumberFormat="1" applyFont="1" applyBorder="1" applyAlignment="1">
      <alignment horizontal="center" vertical="center"/>
    </xf>
    <xf numFmtId="1" fontId="21" fillId="0" borderId="0" xfId="0" applyNumberFormat="1" applyFont="1"/>
    <xf numFmtId="1" fontId="21" fillId="0" borderId="22" xfId="0" applyNumberFormat="1" applyFont="1" applyBorder="1" applyAlignment="1">
      <alignment horizontal="center" vertical="center" wrapText="1"/>
    </xf>
    <xf numFmtId="1" fontId="21" fillId="0" borderId="22" xfId="0" applyNumberFormat="1" applyFont="1" applyBorder="1" applyAlignment="1">
      <alignment horizontal="center" vertical="center"/>
    </xf>
    <xf numFmtId="1" fontId="24" fillId="0" borderId="21" xfId="0" applyNumberFormat="1" applyFont="1" applyBorder="1" applyAlignment="1">
      <alignment horizontal="center" vertical="center"/>
    </xf>
    <xf numFmtId="1" fontId="24" fillId="0" borderId="18" xfId="0" applyNumberFormat="1" applyFont="1" applyBorder="1" applyAlignment="1">
      <alignment horizontal="center" vertical="center"/>
    </xf>
    <xf numFmtId="2" fontId="24" fillId="0" borderId="23" xfId="0" applyNumberFormat="1" applyFont="1" applyBorder="1" applyAlignment="1">
      <alignment horizontal="center" vertical="center"/>
    </xf>
    <xf numFmtId="1" fontId="24" fillId="0" borderId="23" xfId="0" applyNumberFormat="1" applyFont="1" applyBorder="1" applyAlignment="1">
      <alignment horizontal="center" vertical="center"/>
    </xf>
    <xf numFmtId="1" fontId="24" fillId="0" borderId="0" xfId="0" applyNumberFormat="1" applyFont="1" applyBorder="1" applyAlignment="1">
      <alignment horizontal="center" vertical="center"/>
    </xf>
    <xf numFmtId="1" fontId="24" fillId="0" borderId="10" xfId="0" applyNumberFormat="1" applyFont="1" applyBorder="1" applyAlignment="1">
      <alignment horizontal="center" vertical="center"/>
    </xf>
    <xf numFmtId="168" fontId="21" fillId="0" borderId="0" xfId="0" applyFont="1" applyAlignment="1">
      <alignment horizontal="center" vertical="center"/>
    </xf>
    <xf numFmtId="165" fontId="24" fillId="0" borderId="20" xfId="0" applyNumberFormat="1" applyFont="1" applyBorder="1" applyAlignment="1">
      <alignment horizontal="center" vertical="center"/>
    </xf>
    <xf numFmtId="165" fontId="24" fillId="0" borderId="12" xfId="0" applyNumberFormat="1" applyFont="1" applyBorder="1" applyAlignment="1">
      <alignment horizontal="center" vertical="center"/>
    </xf>
    <xf numFmtId="165" fontId="24" fillId="0" borderId="14" xfId="0" applyNumberFormat="1" applyFont="1" applyBorder="1" applyAlignment="1">
      <alignment horizontal="center" vertical="center"/>
    </xf>
    <xf numFmtId="168" fontId="21" fillId="0" borderId="0" xfId="0" applyFont="1" applyAlignment="1">
      <alignment horizontal="left" vertical="center"/>
    </xf>
    <xf numFmtId="165" fontId="24" fillId="0" borderId="12" xfId="0" applyNumberFormat="1" applyFont="1" applyBorder="1" applyAlignment="1">
      <alignment horizontal="center"/>
    </xf>
    <xf numFmtId="165" fontId="24" fillId="0" borderId="20" xfId="0" applyNumberFormat="1" applyFont="1" applyBorder="1" applyAlignment="1">
      <alignment horizontal="center"/>
    </xf>
    <xf numFmtId="17" fontId="24" fillId="0" borderId="20" xfId="0" applyNumberFormat="1" applyFont="1" applyBorder="1" applyAlignment="1">
      <alignment horizontal="center" vertical="center"/>
    </xf>
    <xf numFmtId="168" fontId="21" fillId="0" borderId="21" xfId="0" applyFont="1" applyBorder="1" applyAlignment="1">
      <alignment horizontal="center" vertical="center" wrapText="1"/>
    </xf>
    <xf numFmtId="17" fontId="24" fillId="0" borderId="21" xfId="0" applyNumberFormat="1" applyFont="1" applyBorder="1" applyAlignment="1">
      <alignment horizontal="center" vertical="center"/>
    </xf>
    <xf numFmtId="17" fontId="24" fillId="0" borderId="11" xfId="0" applyNumberFormat="1" applyFont="1" applyBorder="1" applyAlignment="1">
      <alignment horizontal="center" vertical="center"/>
    </xf>
    <xf numFmtId="17" fontId="24" fillId="0" borderId="18" xfId="0" applyNumberFormat="1" applyFont="1" applyBorder="1" applyAlignment="1">
      <alignment horizontal="center" vertical="center"/>
    </xf>
    <xf numFmtId="2" fontId="24" fillId="36" borderId="21" xfId="0" applyNumberFormat="1" applyFont="1" applyFill="1" applyBorder="1" applyAlignment="1">
      <alignment horizontal="center" vertical="center"/>
    </xf>
    <xf numFmtId="2" fontId="24" fillId="36" borderId="11" xfId="0" applyNumberFormat="1" applyFont="1" applyFill="1" applyBorder="1" applyAlignment="1">
      <alignment horizontal="center" vertical="center"/>
    </xf>
    <xf numFmtId="2" fontId="24" fillId="0" borderId="11" xfId="0" applyNumberFormat="1" applyFont="1" applyBorder="1" applyAlignment="1">
      <alignment horizontal="center" vertical="center"/>
    </xf>
    <xf numFmtId="2" fontId="24" fillId="0" borderId="18" xfId="0" applyNumberFormat="1" applyFont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2" fontId="24" fillId="0" borderId="21" xfId="0" applyNumberFormat="1" applyFont="1" applyBorder="1" applyAlignment="1">
      <alignment horizontal="center" vertical="center"/>
    </xf>
    <xf numFmtId="168" fontId="29" fillId="0" borderId="0" xfId="3" applyNumberFormat="1" applyFont="1" applyFill="1" applyAlignment="1">
      <alignment horizontal="left"/>
    </xf>
    <xf numFmtId="168" fontId="21" fillId="0" borderId="22" xfId="0" applyNumberFormat="1" applyFont="1" applyBorder="1" applyAlignment="1">
      <alignment horizontal="center" vertical="center" wrapText="1"/>
    </xf>
    <xf numFmtId="168" fontId="21" fillId="0" borderId="22" xfId="0" applyNumberFormat="1" applyFont="1" applyBorder="1" applyAlignment="1">
      <alignment horizontal="center" vertical="center"/>
    </xf>
    <xf numFmtId="168" fontId="24" fillId="0" borderId="12" xfId="0" applyNumberFormat="1" applyFont="1" applyBorder="1"/>
    <xf numFmtId="168" fontId="24" fillId="0" borderId="0" xfId="0" applyNumberFormat="1" applyFont="1"/>
    <xf numFmtId="168" fontId="0" fillId="0" borderId="0" xfId="0" applyNumberFormat="1"/>
    <xf numFmtId="168" fontId="24" fillId="0" borderId="0" xfId="0" applyFont="1"/>
    <xf numFmtId="2" fontId="24" fillId="0" borderId="0" xfId="0" applyNumberFormat="1" applyFont="1"/>
    <xf numFmtId="2" fontId="21" fillId="0" borderId="22" xfId="0" applyNumberFormat="1" applyFont="1" applyBorder="1" applyAlignment="1">
      <alignment horizontal="center" vertical="center" wrapText="1"/>
    </xf>
    <xf numFmtId="2" fontId="21" fillId="0" borderId="22" xfId="0" applyNumberFormat="1" applyFont="1" applyBorder="1" applyAlignment="1">
      <alignment horizontal="center" vertical="center"/>
    </xf>
    <xf numFmtId="2" fontId="24" fillId="36" borderId="24" xfId="0" applyNumberFormat="1" applyFont="1" applyFill="1" applyBorder="1" applyAlignment="1">
      <alignment horizontal="center" vertical="center"/>
    </xf>
    <xf numFmtId="2" fontId="24" fillId="36" borderId="23" xfId="0" applyNumberFormat="1" applyFont="1" applyFill="1" applyBorder="1" applyAlignment="1">
      <alignment horizontal="center" vertical="center"/>
    </xf>
    <xf numFmtId="2" fontId="24" fillId="36" borderId="0" xfId="0" applyNumberFormat="1" applyFont="1" applyFill="1" applyBorder="1" applyAlignment="1">
      <alignment horizontal="center" vertical="center"/>
    </xf>
    <xf numFmtId="167" fontId="24" fillId="36" borderId="21" xfId="0" applyNumberFormat="1" applyFont="1" applyFill="1" applyBorder="1" applyAlignment="1">
      <alignment horizontal="center" vertical="center"/>
    </xf>
    <xf numFmtId="167" fontId="24" fillId="36" borderId="23" xfId="0" applyNumberFormat="1" applyFont="1" applyFill="1" applyBorder="1" applyAlignment="1">
      <alignment horizontal="center" vertical="center"/>
    </xf>
    <xf numFmtId="167" fontId="24" fillId="36" borderId="11" xfId="0" applyNumberFormat="1" applyFont="1" applyFill="1" applyBorder="1" applyAlignment="1">
      <alignment horizontal="center" vertical="center"/>
    </xf>
    <xf numFmtId="167" fontId="24" fillId="36" borderId="0" xfId="0" applyNumberFormat="1" applyFont="1" applyFill="1" applyBorder="1" applyAlignment="1">
      <alignment horizontal="center" vertical="center"/>
    </xf>
    <xf numFmtId="1" fontId="24" fillId="36" borderId="24" xfId="0" applyNumberFormat="1" applyFont="1" applyFill="1" applyBorder="1" applyAlignment="1">
      <alignment horizontal="center" vertical="center"/>
    </xf>
    <xf numFmtId="1" fontId="24" fillId="0" borderId="13" xfId="0" applyNumberFormat="1" applyFont="1" applyFill="1" applyBorder="1" applyAlignment="1">
      <alignment horizontal="center" vertical="center"/>
    </xf>
    <xf numFmtId="1" fontId="24" fillId="36" borderId="13" xfId="0" applyNumberFormat="1" applyFont="1" applyFill="1" applyBorder="1" applyAlignment="1">
      <alignment horizontal="center" vertical="center"/>
    </xf>
    <xf numFmtId="1" fontId="24" fillId="36" borderId="11" xfId="0" applyNumberFormat="1" applyFont="1" applyFill="1" applyBorder="1" applyAlignment="1">
      <alignment horizontal="center" vertical="center"/>
    </xf>
    <xf numFmtId="1" fontId="24" fillId="36" borderId="0" xfId="0" applyNumberFormat="1" applyFont="1" applyFill="1" applyBorder="1" applyAlignment="1">
      <alignment horizontal="center" vertical="center"/>
    </xf>
    <xf numFmtId="1" fontId="24" fillId="0" borderId="13" xfId="0" applyNumberFormat="1" applyFont="1" applyBorder="1" applyAlignment="1">
      <alignment horizontal="center" vertical="center"/>
    </xf>
    <xf numFmtId="2" fontId="24" fillId="0" borderId="10" xfId="0" applyNumberFormat="1" applyFont="1" applyBorder="1" applyAlignment="1">
      <alignment horizontal="center" vertical="center"/>
    </xf>
    <xf numFmtId="2" fontId="21" fillId="0" borderId="0" xfId="0" applyNumberFormat="1" applyFont="1"/>
    <xf numFmtId="2" fontId="24" fillId="0" borderId="23" xfId="0" applyNumberFormat="1" applyFont="1" applyBorder="1"/>
    <xf numFmtId="2" fontId="24" fillId="0" borderId="21" xfId="0" applyNumberFormat="1" applyFont="1" applyBorder="1" applyAlignment="1">
      <alignment horizontal="center"/>
    </xf>
    <xf numFmtId="2" fontId="24" fillId="0" borderId="23" xfId="0" applyNumberFormat="1" applyFont="1" applyBorder="1" applyAlignment="1">
      <alignment horizontal="center"/>
    </xf>
    <xf numFmtId="2" fontId="24" fillId="0" borderId="11" xfId="0" applyNumberFormat="1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2" fontId="24" fillId="36" borderId="0" xfId="0" applyNumberFormat="1" applyFont="1" applyFill="1" applyBorder="1" applyAlignment="1">
      <alignment horizontal="center"/>
    </xf>
    <xf numFmtId="167" fontId="24" fillId="0" borderId="23" xfId="0" applyNumberFormat="1" applyFont="1" applyBorder="1" applyAlignment="1">
      <alignment horizontal="center" vertical="center"/>
    </xf>
    <xf numFmtId="167" fontId="24" fillId="0" borderId="10" xfId="0" applyNumberFormat="1" applyFont="1" applyBorder="1" applyAlignment="1">
      <alignment horizontal="center" vertical="center"/>
    </xf>
    <xf numFmtId="1" fontId="24" fillId="0" borderId="17" xfId="0" applyNumberFormat="1" applyFont="1" applyBorder="1" applyAlignment="1">
      <alignment horizontal="center" vertical="center"/>
    </xf>
    <xf numFmtId="167" fontId="24" fillId="0" borderId="12" xfId="0" applyNumberFormat="1" applyFont="1" applyBorder="1" applyAlignment="1">
      <alignment horizontal="center" vertical="center"/>
    </xf>
    <xf numFmtId="167" fontId="24" fillId="0" borderId="21" xfId="0" applyNumberFormat="1" applyFont="1" applyBorder="1" applyAlignment="1">
      <alignment horizontal="center"/>
    </xf>
    <xf numFmtId="167" fontId="24" fillId="0" borderId="23" xfId="0" applyNumberFormat="1" applyFont="1" applyBorder="1" applyAlignment="1">
      <alignment horizontal="center"/>
    </xf>
    <xf numFmtId="167" fontId="24" fillId="0" borderId="11" xfId="0" applyNumberFormat="1" applyFont="1" applyBorder="1" applyAlignment="1">
      <alignment horizontal="center"/>
    </xf>
    <xf numFmtId="167" fontId="24" fillId="0" borderId="0" xfId="0" applyNumberFormat="1" applyFont="1" applyBorder="1" applyAlignment="1">
      <alignment horizontal="center"/>
    </xf>
    <xf numFmtId="167" fontId="24" fillId="36" borderId="11" xfId="0" applyNumberFormat="1" applyFont="1" applyFill="1" applyBorder="1" applyAlignment="1">
      <alignment horizontal="center"/>
    </xf>
    <xf numFmtId="167" fontId="24" fillId="36" borderId="0" xfId="0" applyNumberFormat="1" applyFont="1" applyFill="1" applyBorder="1" applyAlignment="1">
      <alignment horizontal="center"/>
    </xf>
    <xf numFmtId="1" fontId="24" fillId="36" borderId="24" xfId="0" applyNumberFormat="1" applyFont="1" applyFill="1" applyBorder="1" applyAlignment="1">
      <alignment horizontal="center"/>
    </xf>
    <xf numFmtId="1" fontId="24" fillId="0" borderId="13" xfId="0" applyNumberFormat="1" applyFont="1" applyBorder="1" applyAlignment="1">
      <alignment horizontal="center"/>
    </xf>
    <xf numFmtId="1" fontId="24" fillId="36" borderId="13" xfId="0" applyNumberFormat="1" applyFont="1" applyFill="1" applyBorder="1" applyAlignment="1">
      <alignment horizontal="center"/>
    </xf>
    <xf numFmtId="2" fontId="24" fillId="0" borderId="12" xfId="0" applyNumberFormat="1" applyFont="1" applyBorder="1"/>
    <xf numFmtId="2" fontId="24" fillId="33" borderId="12" xfId="0" applyNumberFormat="1" applyFont="1" applyFill="1" applyBorder="1"/>
    <xf numFmtId="2" fontId="24" fillId="33" borderId="0" xfId="0" applyNumberFormat="1" applyFont="1" applyFill="1"/>
    <xf numFmtId="2" fontId="24" fillId="0" borderId="12" xfId="0" applyNumberFormat="1" applyFont="1" applyBorder="1" applyAlignment="1">
      <alignment horizontal="center" vertical="center"/>
    </xf>
    <xf numFmtId="2" fontId="24" fillId="0" borderId="0" xfId="0" applyNumberFormat="1" applyFont="1"/>
    <xf numFmtId="2" fontId="24" fillId="0" borderId="13" xfId="0" applyNumberFormat="1" applyFont="1" applyBorder="1" applyAlignment="1">
      <alignment horizontal="center" vertical="center"/>
    </xf>
    <xf numFmtId="2" fontId="24" fillId="0" borderId="17" xfId="0" applyNumberFormat="1" applyFont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8" fontId="21" fillId="0" borderId="15" xfId="0" applyFont="1" applyBorder="1" applyAlignment="1">
      <alignment horizontal="center" vertical="center"/>
    </xf>
    <xf numFmtId="4" fontId="22" fillId="0" borderId="0" xfId="3" applyNumberFormat="1" applyFont="1" applyFill="1" applyBorder="1" applyAlignment="1">
      <alignment horizontal="center"/>
    </xf>
    <xf numFmtId="4" fontId="22" fillId="0" borderId="18" xfId="3" applyNumberFormat="1" applyFont="1" applyFill="1" applyBorder="1" applyAlignment="1">
      <alignment horizontal="center"/>
    </xf>
    <xf numFmtId="168" fontId="21" fillId="0" borderId="12" xfId="0" applyFont="1" applyBorder="1" applyAlignment="1">
      <alignment horizontal="center" vertical="center" wrapText="1"/>
    </xf>
    <xf numFmtId="168" fontId="21" fillId="0" borderId="12" xfId="0" applyFont="1" applyBorder="1" applyAlignment="1">
      <alignment horizontal="center" vertical="center"/>
    </xf>
    <xf numFmtId="4" fontId="22" fillId="0" borderId="12" xfId="3" applyNumberFormat="1" applyFont="1" applyFill="1" applyBorder="1" applyAlignment="1">
      <alignment horizontal="center"/>
    </xf>
    <xf numFmtId="169" fontId="24" fillId="0" borderId="20" xfId="0" applyNumberFormat="1" applyFont="1" applyBorder="1" applyAlignment="1">
      <alignment horizontal="center" vertical="center"/>
    </xf>
    <xf numFmtId="169" fontId="24" fillId="0" borderId="12" xfId="0" applyNumberFormat="1" applyFont="1" applyBorder="1" applyAlignment="1">
      <alignment horizontal="center" vertical="center"/>
    </xf>
    <xf numFmtId="1" fontId="24" fillId="0" borderId="20" xfId="0" applyNumberFormat="1" applyFont="1" applyBorder="1" applyAlignment="1">
      <alignment horizontal="center" vertical="center"/>
    </xf>
    <xf numFmtId="1" fontId="24" fillId="0" borderId="12" xfId="0" applyNumberFormat="1" applyFont="1" applyBorder="1" applyAlignment="1">
      <alignment horizontal="center" vertical="center"/>
    </xf>
    <xf numFmtId="2" fontId="35" fillId="36" borderId="11" xfId="0" applyNumberFormat="1" applyFont="1" applyFill="1" applyBorder="1" applyAlignment="1">
      <alignment horizontal="center" vertical="center"/>
    </xf>
    <xf numFmtId="2" fontId="35" fillId="36" borderId="0" xfId="0" applyNumberFormat="1" applyFont="1" applyFill="1" applyBorder="1" applyAlignment="1">
      <alignment horizontal="center" vertical="center"/>
    </xf>
    <xf numFmtId="167" fontId="24" fillId="0" borderId="11" xfId="0" applyNumberFormat="1" applyFont="1" applyFill="1" applyBorder="1" applyAlignment="1">
      <alignment horizontal="center" vertical="center"/>
    </xf>
    <xf numFmtId="1" fontId="24" fillId="0" borderId="0" xfId="0" applyNumberFormat="1" applyFont="1" applyFill="1" applyBorder="1" applyAlignment="1">
      <alignment horizontal="center" vertical="center"/>
    </xf>
    <xf numFmtId="2" fontId="24" fillId="0" borderId="0" xfId="0" applyNumberFormat="1" applyFont="1"/>
    <xf numFmtId="168" fontId="21" fillId="0" borderId="22" xfId="0" applyFont="1" applyBorder="1" applyAlignment="1">
      <alignment horizontal="center" vertical="center" wrapText="1"/>
    </xf>
    <xf numFmtId="165" fontId="21" fillId="0" borderId="0" xfId="0" applyNumberFormat="1" applyFont="1"/>
    <xf numFmtId="165" fontId="21" fillId="0" borderId="22" xfId="0" applyNumberFormat="1" applyFont="1" applyBorder="1" applyAlignment="1">
      <alignment horizontal="center" vertical="center" wrapText="1"/>
    </xf>
    <xf numFmtId="165" fontId="21" fillId="0" borderId="22" xfId="0" applyNumberFormat="1" applyFont="1" applyBorder="1" applyAlignment="1">
      <alignment horizontal="center" vertical="center"/>
    </xf>
    <xf numFmtId="165" fontId="24" fillId="0" borderId="0" xfId="0" applyNumberFormat="1" applyFont="1"/>
    <xf numFmtId="0" fontId="34" fillId="35" borderId="0" xfId="0" applyNumberFormat="1" applyFont="1" applyFill="1" applyBorder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2" fontId="24" fillId="0" borderId="0" xfId="0" applyNumberFormat="1" applyFont="1" applyAlignment="1">
      <alignment horizontal="center"/>
    </xf>
    <xf numFmtId="168" fontId="24" fillId="36" borderId="12" xfId="0" applyFont="1" applyFill="1" applyBorder="1"/>
    <xf numFmtId="165" fontId="24" fillId="36" borderId="12" xfId="0" applyNumberFormat="1" applyFont="1" applyFill="1" applyBorder="1" applyAlignment="1">
      <alignment horizontal="center" vertical="center"/>
    </xf>
    <xf numFmtId="2" fontId="24" fillId="0" borderId="12" xfId="0" applyNumberFormat="1" applyFont="1" applyBorder="1"/>
    <xf numFmtId="2" fontId="24" fillId="0" borderId="0" xfId="0" applyNumberFormat="1" applyFont="1"/>
    <xf numFmtId="168" fontId="21" fillId="0" borderId="22" xfId="0" applyFont="1" applyBorder="1" applyAlignment="1">
      <alignment horizontal="center" vertical="center" wrapText="1"/>
    </xf>
    <xf numFmtId="168" fontId="21" fillId="0" borderId="0" xfId="0" applyFont="1" applyFill="1"/>
    <xf numFmtId="2" fontId="24" fillId="0" borderId="0" xfId="0" applyNumberFormat="1" applyFont="1" applyAlignment="1">
      <alignment horizontal="left" vertical="center"/>
    </xf>
    <xf numFmtId="2" fontId="24" fillId="36" borderId="18" xfId="0" applyNumberFormat="1" applyFont="1" applyFill="1" applyBorder="1" applyAlignment="1">
      <alignment horizontal="center" vertical="center"/>
    </xf>
    <xf numFmtId="2" fontId="24" fillId="36" borderId="10" xfId="0" applyNumberFormat="1" applyFont="1" applyFill="1" applyBorder="1" applyAlignment="1">
      <alignment horizontal="center" vertical="center"/>
    </xf>
    <xf numFmtId="168" fontId="24" fillId="0" borderId="0" xfId="0" applyNumberFormat="1" applyFont="1" applyBorder="1"/>
    <xf numFmtId="9" fontId="24" fillId="0" borderId="0" xfId="315" applyFont="1" applyBorder="1"/>
    <xf numFmtId="4" fontId="22" fillId="0" borderId="22" xfId="3" applyNumberFormat="1" applyFont="1" applyFill="1" applyBorder="1" applyAlignment="1">
      <alignment horizontal="center"/>
    </xf>
    <xf numFmtId="168" fontId="29" fillId="0" borderId="0" xfId="3" applyNumberFormat="1" applyFont="1" applyFill="1" applyBorder="1" applyAlignment="1">
      <alignment horizontal="left"/>
    </xf>
    <xf numFmtId="9" fontId="24" fillId="0" borderId="23" xfId="315" applyFont="1" applyBorder="1" applyAlignment="1">
      <alignment horizontal="center" vertical="center"/>
    </xf>
    <xf numFmtId="9" fontId="24" fillId="0" borderId="0" xfId="315" applyFont="1" applyBorder="1" applyAlignment="1">
      <alignment horizontal="center" vertical="center"/>
    </xf>
    <xf numFmtId="9" fontId="24" fillId="0" borderId="10" xfId="315" applyFont="1" applyBorder="1" applyAlignment="1">
      <alignment horizontal="center" vertical="center"/>
    </xf>
    <xf numFmtId="1" fontId="24" fillId="0" borderId="0" xfId="0" applyNumberFormat="1" applyFont="1"/>
    <xf numFmtId="2" fontId="24" fillId="0" borderId="10" xfId="0" applyNumberFormat="1" applyFont="1" applyBorder="1" applyAlignment="1">
      <alignment horizontal="center"/>
    </xf>
    <xf numFmtId="168" fontId="24" fillId="36" borderId="14" xfId="0" applyFont="1" applyFill="1" applyBorder="1"/>
    <xf numFmtId="165" fontId="21" fillId="0" borderId="23" xfId="0" applyNumberFormat="1" applyFont="1" applyBorder="1"/>
    <xf numFmtId="1" fontId="24" fillId="0" borderId="23" xfId="0" applyNumberFormat="1" applyFont="1" applyBorder="1"/>
    <xf numFmtId="168" fontId="24" fillId="0" borderId="23" xfId="0" applyFont="1" applyBorder="1"/>
    <xf numFmtId="168" fontId="21" fillId="0" borderId="23" xfId="0" applyFont="1" applyBorder="1"/>
    <xf numFmtId="2" fontId="24" fillId="0" borderId="20" xfId="0" applyNumberFormat="1" applyFont="1" applyBorder="1" applyAlignment="1">
      <alignment horizontal="center" vertical="center"/>
    </xf>
    <xf numFmtId="168" fontId="24" fillId="0" borderId="23" xfId="0" applyNumberFormat="1" applyFont="1" applyBorder="1"/>
    <xf numFmtId="168" fontId="0" fillId="0" borderId="23" xfId="0" applyNumberFormat="1" applyBorder="1"/>
    <xf numFmtId="169" fontId="24" fillId="0" borderId="23" xfId="0" applyNumberFormat="1" applyFont="1" applyBorder="1" applyAlignment="1">
      <alignment horizontal="center" vertical="center"/>
    </xf>
    <xf numFmtId="168" fontId="36" fillId="34" borderId="0" xfId="0" applyFont="1" applyFill="1"/>
    <xf numFmtId="168" fontId="36" fillId="34" borderId="0" xfId="0" applyFont="1" applyFill="1" applyAlignment="1">
      <alignment wrapText="1"/>
    </xf>
    <xf numFmtId="168" fontId="24" fillId="34" borderId="0" xfId="0" applyFont="1" applyFill="1" applyAlignment="1"/>
    <xf numFmtId="168" fontId="36" fillId="34" borderId="0" xfId="0" applyFont="1" applyFill="1" applyAlignment="1"/>
    <xf numFmtId="168" fontId="24" fillId="0" borderId="0" xfId="0" applyFont="1" applyAlignment="1"/>
    <xf numFmtId="168" fontId="21" fillId="0" borderId="22" xfId="0" applyFont="1" applyBorder="1" applyAlignment="1">
      <alignment horizontal="center" vertical="center" wrapText="1"/>
    </xf>
    <xf numFmtId="168" fontId="37" fillId="0" borderId="0" xfId="0" applyFont="1"/>
    <xf numFmtId="168" fontId="37" fillId="36" borderId="0" xfId="0" applyFont="1" applyFill="1"/>
    <xf numFmtId="2" fontId="24" fillId="0" borderId="0" xfId="0" applyNumberFormat="1" applyFont="1"/>
    <xf numFmtId="2" fontId="24" fillId="0" borderId="0" xfId="0" applyNumberFormat="1" applyFont="1" applyAlignment="1">
      <alignment wrapText="1"/>
    </xf>
    <xf numFmtId="168" fontId="21" fillId="0" borderId="22" xfId="0" applyFont="1" applyBorder="1" applyAlignment="1">
      <alignment horizontal="center" vertical="center" wrapText="1"/>
    </xf>
    <xf numFmtId="168" fontId="24" fillId="0" borderId="0" xfId="0" applyFont="1" applyAlignment="1">
      <alignment horizontal="center"/>
    </xf>
    <xf numFmtId="2" fontId="21" fillId="0" borderId="0" xfId="0" applyNumberFormat="1" applyFont="1" applyFill="1"/>
    <xf numFmtId="170" fontId="24" fillId="0" borderId="0" xfId="0" applyNumberFormat="1" applyFont="1" applyAlignment="1">
      <alignment horizontal="center"/>
    </xf>
    <xf numFmtId="170" fontId="24" fillId="0" borderId="0" xfId="0" applyNumberFormat="1" applyFont="1"/>
    <xf numFmtId="170" fontId="24" fillId="0" borderId="0" xfId="0" applyNumberFormat="1" applyFont="1" applyAlignment="1">
      <alignment horizontal="center" vertical="center"/>
    </xf>
    <xf numFmtId="3" fontId="21" fillId="0" borderId="0" xfId="0" applyNumberFormat="1" applyFont="1"/>
    <xf numFmtId="3" fontId="21" fillId="0" borderId="22" xfId="0" applyNumberFormat="1" applyFont="1" applyBorder="1" applyAlignment="1">
      <alignment horizontal="center" vertical="center" wrapText="1"/>
    </xf>
    <xf numFmtId="3" fontId="21" fillId="0" borderId="22" xfId="0" applyNumberFormat="1" applyFont="1" applyBorder="1" applyAlignment="1">
      <alignment horizontal="center" vertical="center"/>
    </xf>
    <xf numFmtId="3" fontId="24" fillId="0" borderId="21" xfId="0" applyNumberFormat="1" applyFont="1" applyBorder="1" applyAlignment="1">
      <alignment horizontal="center" vertical="center"/>
    </xf>
    <xf numFmtId="3" fontId="24" fillId="0" borderId="23" xfId="0" applyNumberFormat="1" applyFont="1" applyBorder="1" applyAlignment="1">
      <alignment horizontal="center" vertical="center"/>
    </xf>
    <xf numFmtId="3" fontId="24" fillId="0" borderId="11" xfId="0" applyNumberFormat="1" applyFont="1" applyBorder="1" applyAlignment="1">
      <alignment horizontal="center" vertical="center"/>
    </xf>
    <xf numFmtId="3" fontId="24" fillId="0" borderId="0" xfId="0" applyNumberFormat="1" applyFont="1" applyBorder="1" applyAlignment="1">
      <alignment horizontal="center" vertical="center"/>
    </xf>
    <xf numFmtId="3" fontId="24" fillId="0" borderId="11" xfId="0" applyNumberFormat="1" applyFont="1" applyFill="1" applyBorder="1" applyAlignment="1">
      <alignment horizontal="center" vertical="center"/>
    </xf>
    <xf numFmtId="3" fontId="24" fillId="0" borderId="18" xfId="0" applyNumberFormat="1" applyFont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4" fillId="0" borderId="22" xfId="0" applyNumberFormat="1" applyFont="1" applyBorder="1" applyAlignment="1">
      <alignment horizontal="center" vertical="center"/>
    </xf>
    <xf numFmtId="3" fontId="24" fillId="36" borderId="11" xfId="0" applyNumberFormat="1" applyFont="1" applyFill="1" applyBorder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4" fillId="0" borderId="0" xfId="0" applyNumberFormat="1" applyFont="1"/>
    <xf numFmtId="3" fontId="24" fillId="0" borderId="24" xfId="0" applyNumberFormat="1" applyFont="1" applyBorder="1" applyAlignment="1">
      <alignment horizontal="center" vertical="center"/>
    </xf>
    <xf numFmtId="3" fontId="24" fillId="0" borderId="13" xfId="0" applyNumberFormat="1" applyFont="1" applyBorder="1" applyAlignment="1">
      <alignment horizontal="center" vertical="center"/>
    </xf>
    <xf numFmtId="3" fontId="24" fillId="0" borderId="17" xfId="0" applyNumberFormat="1" applyFont="1" applyBorder="1" applyAlignment="1">
      <alignment horizontal="center" vertical="center"/>
    </xf>
    <xf numFmtId="3" fontId="35" fillId="36" borderId="11" xfId="0" applyNumberFormat="1" applyFont="1" applyFill="1" applyBorder="1" applyAlignment="1">
      <alignment horizontal="center" vertical="center"/>
    </xf>
    <xf numFmtId="3" fontId="24" fillId="36" borderId="18" xfId="0" applyNumberFormat="1" applyFont="1" applyFill="1" applyBorder="1" applyAlignment="1">
      <alignment horizontal="center" vertical="center"/>
    </xf>
    <xf numFmtId="3" fontId="24" fillId="0" borderId="0" xfId="0" applyNumberFormat="1" applyFont="1" applyAlignment="1">
      <alignment horizontal="center"/>
    </xf>
    <xf numFmtId="168" fontId="21" fillId="0" borderId="21" xfId="0" applyFont="1" applyBorder="1" applyAlignment="1">
      <alignment horizontal="center"/>
    </xf>
    <xf numFmtId="2" fontId="24" fillId="36" borderId="21" xfId="0" applyNumberFormat="1" applyFont="1" applyFill="1" applyBorder="1" applyAlignment="1">
      <alignment horizontal="center"/>
    </xf>
    <xf numFmtId="2" fontId="24" fillId="36" borderId="23" xfId="0" applyNumberFormat="1" applyFont="1" applyFill="1" applyBorder="1" applyAlignment="1">
      <alignment horizontal="center"/>
    </xf>
    <xf numFmtId="3" fontId="24" fillId="36" borderId="21" xfId="0" applyNumberFormat="1" applyFont="1" applyFill="1" applyBorder="1" applyAlignment="1">
      <alignment horizontal="center"/>
    </xf>
    <xf numFmtId="2" fontId="24" fillId="36" borderId="24" xfId="0" applyNumberFormat="1" applyFont="1" applyFill="1" applyBorder="1" applyAlignment="1">
      <alignment horizontal="center"/>
    </xf>
    <xf numFmtId="2" fontId="24" fillId="36" borderId="11" xfId="0" applyNumberFormat="1" applyFont="1" applyFill="1" applyBorder="1" applyAlignment="1">
      <alignment horizontal="center"/>
    </xf>
    <xf numFmtId="3" fontId="24" fillId="36" borderId="11" xfId="0" applyNumberFormat="1" applyFont="1" applyFill="1" applyBorder="1" applyAlignment="1">
      <alignment horizontal="center"/>
    </xf>
    <xf numFmtId="2" fontId="24" fillId="36" borderId="13" xfId="0" applyNumberFormat="1" applyFont="1" applyFill="1" applyBorder="1" applyAlignment="1">
      <alignment horizontal="center"/>
    </xf>
    <xf numFmtId="2" fontId="24" fillId="0" borderId="13" xfId="0" applyNumberFormat="1" applyFont="1" applyBorder="1" applyAlignment="1">
      <alignment horizontal="center"/>
    </xf>
    <xf numFmtId="3" fontId="24" fillId="0" borderId="11" xfId="0" applyNumberFormat="1" applyFont="1" applyBorder="1" applyAlignment="1">
      <alignment horizontal="center"/>
    </xf>
    <xf numFmtId="167" fontId="24" fillId="36" borderId="0" xfId="0" applyNumberFormat="1" applyFont="1" applyFill="1" applyAlignment="1">
      <alignment horizontal="center"/>
    </xf>
    <xf numFmtId="3" fontId="24" fillId="36" borderId="0" xfId="0" applyNumberFormat="1" applyFont="1" applyFill="1" applyAlignment="1">
      <alignment horizontal="center"/>
    </xf>
    <xf numFmtId="167" fontId="24" fillId="0" borderId="18" xfId="0" applyNumberFormat="1" applyFont="1" applyBorder="1" applyAlignment="1">
      <alignment horizontal="center"/>
    </xf>
    <xf numFmtId="167" fontId="24" fillId="0" borderId="10" xfId="0" applyNumberFormat="1" applyFont="1" applyBorder="1" applyAlignment="1">
      <alignment horizontal="center"/>
    </xf>
    <xf numFmtId="3" fontId="24" fillId="0" borderId="18" xfId="0" applyNumberFormat="1" applyFont="1" applyBorder="1" applyAlignment="1">
      <alignment horizontal="center"/>
    </xf>
    <xf numFmtId="2" fontId="24" fillId="0" borderId="17" xfId="0" applyNumberFormat="1" applyFont="1" applyBorder="1" applyAlignment="1">
      <alignment horizontal="center"/>
    </xf>
    <xf numFmtId="3" fontId="24" fillId="0" borderId="21" xfId="0" applyNumberFormat="1" applyFont="1" applyBorder="1" applyAlignment="1">
      <alignment horizontal="center"/>
    </xf>
    <xf numFmtId="3" fontId="24" fillId="0" borderId="11" xfId="0" applyNumberFormat="1" applyFont="1" applyFill="1" applyBorder="1" applyAlignment="1">
      <alignment horizontal="center"/>
    </xf>
    <xf numFmtId="3" fontId="24" fillId="0" borderId="23" xfId="0" applyNumberFormat="1" applyFont="1" applyBorder="1"/>
    <xf numFmtId="3" fontId="24" fillId="36" borderId="13" xfId="0" applyNumberFormat="1" applyFont="1" applyFill="1" applyBorder="1" applyAlignment="1">
      <alignment horizontal="center" vertical="center"/>
    </xf>
    <xf numFmtId="3" fontId="24" fillId="36" borderId="21" xfId="0" applyNumberFormat="1" applyFont="1" applyFill="1" applyBorder="1" applyAlignment="1">
      <alignment horizontal="center" vertical="center"/>
    </xf>
    <xf numFmtId="167" fontId="24" fillId="0" borderId="24" xfId="0" applyNumberFormat="1" applyFont="1" applyBorder="1" applyAlignment="1">
      <alignment horizontal="center"/>
    </xf>
    <xf numFmtId="167" fontId="24" fillId="0" borderId="13" xfId="0" applyNumberFormat="1" applyFont="1" applyBorder="1" applyAlignment="1">
      <alignment horizontal="center"/>
    </xf>
    <xf numFmtId="168" fontId="24" fillId="0" borderId="23" xfId="0" applyFont="1" applyBorder="1" applyAlignment="1">
      <alignment horizontal="center"/>
    </xf>
    <xf numFmtId="2" fontId="24" fillId="0" borderId="24" xfId="0" applyNumberFormat="1" applyFont="1" applyBorder="1" applyAlignment="1">
      <alignment horizontal="center"/>
    </xf>
    <xf numFmtId="9" fontId="24" fillId="0" borderId="21" xfId="315" applyFont="1" applyBorder="1" applyAlignment="1">
      <alignment horizontal="center"/>
    </xf>
    <xf numFmtId="9" fontId="24" fillId="0" borderId="23" xfId="315" applyFont="1" applyBorder="1" applyAlignment="1">
      <alignment horizontal="center"/>
    </xf>
    <xf numFmtId="9" fontId="24" fillId="0" borderId="24" xfId="315" applyFont="1" applyBorder="1" applyAlignment="1">
      <alignment horizontal="center"/>
    </xf>
    <xf numFmtId="9" fontId="24" fillId="0" borderId="11" xfId="315" applyFont="1" applyBorder="1" applyAlignment="1">
      <alignment horizontal="center"/>
    </xf>
    <xf numFmtId="9" fontId="24" fillId="0" borderId="0" xfId="315" applyFont="1" applyBorder="1" applyAlignment="1">
      <alignment horizontal="center"/>
    </xf>
    <xf numFmtId="9" fontId="24" fillId="0" borderId="13" xfId="315" applyFont="1" applyBorder="1" applyAlignment="1">
      <alignment horizontal="center"/>
    </xf>
    <xf numFmtId="168" fontId="24" fillId="0" borderId="11" xfId="0" applyFont="1" applyBorder="1" applyAlignment="1">
      <alignment horizontal="center"/>
    </xf>
    <xf numFmtId="168" fontId="24" fillId="0" borderId="0" xfId="0" applyFont="1" applyBorder="1" applyAlignment="1">
      <alignment horizontal="center"/>
    </xf>
    <xf numFmtId="168" fontId="24" fillId="0" borderId="13" xfId="0" applyFont="1" applyBorder="1" applyAlignment="1">
      <alignment horizontal="center"/>
    </xf>
    <xf numFmtId="168" fontId="0" fillId="0" borderId="23" xfId="0" applyBorder="1" applyAlignment="1">
      <alignment horizontal="center"/>
    </xf>
    <xf numFmtId="2" fontId="24" fillId="0" borderId="18" xfId="0" applyNumberFormat="1" applyFont="1" applyBorder="1" applyAlignment="1">
      <alignment horizontal="center"/>
    </xf>
    <xf numFmtId="168" fontId="0" fillId="0" borderId="0" xfId="0" applyAlignment="1">
      <alignment horizontal="center"/>
    </xf>
    <xf numFmtId="1" fontId="24" fillId="0" borderId="0" xfId="0" applyNumberFormat="1" applyFont="1" applyAlignment="1">
      <alignment wrapText="1"/>
    </xf>
    <xf numFmtId="1" fontId="24" fillId="0" borderId="0" xfId="0" applyNumberFormat="1" applyFont="1" applyAlignment="1">
      <alignment horizontal="center" vertical="center"/>
    </xf>
    <xf numFmtId="1" fontId="24" fillId="0" borderId="0" xfId="0" applyNumberFormat="1" applyFont="1" applyAlignment="1">
      <alignment horizontal="center"/>
    </xf>
    <xf numFmtId="168" fontId="21" fillId="0" borderId="22" xfId="0" applyFont="1" applyBorder="1" applyAlignment="1">
      <alignment horizontal="center" vertical="center" wrapText="1"/>
    </xf>
    <xf numFmtId="168" fontId="21" fillId="0" borderId="22" xfId="0" applyFont="1" applyBorder="1" applyAlignment="1">
      <alignment horizontal="center" vertical="center" wrapText="1"/>
    </xf>
    <xf numFmtId="171" fontId="21" fillId="0" borderId="22" xfId="0" applyNumberFormat="1" applyFont="1" applyBorder="1" applyAlignment="1">
      <alignment horizontal="center" vertical="center" wrapText="1"/>
    </xf>
    <xf numFmtId="172" fontId="21" fillId="0" borderId="22" xfId="0" applyNumberFormat="1" applyFont="1" applyBorder="1" applyAlignment="1">
      <alignment horizontal="center" vertical="center" wrapText="1"/>
    </xf>
    <xf numFmtId="167" fontId="21" fillId="0" borderId="22" xfId="0" applyNumberFormat="1" applyFont="1" applyFill="1" applyBorder="1" applyAlignment="1">
      <alignment horizontal="center" vertical="center" wrapText="1"/>
    </xf>
    <xf numFmtId="4" fontId="21" fillId="0" borderId="0" xfId="0" applyNumberFormat="1" applyFont="1"/>
    <xf numFmtId="4" fontId="21" fillId="0" borderId="0" xfId="0" applyNumberFormat="1" applyFont="1" applyFill="1"/>
    <xf numFmtId="172" fontId="24" fillId="0" borderId="21" xfId="0" applyNumberFormat="1" applyFont="1" applyBorder="1" applyAlignment="1">
      <alignment horizontal="center" vertical="center"/>
    </xf>
    <xf numFmtId="172" fontId="24" fillId="0" borderId="11" xfId="0" applyNumberFormat="1" applyFont="1" applyBorder="1" applyAlignment="1">
      <alignment horizontal="center" vertical="center"/>
    </xf>
    <xf numFmtId="172" fontId="24" fillId="0" borderId="11" xfId="0" applyNumberFormat="1" applyFont="1" applyFill="1" applyBorder="1" applyAlignment="1">
      <alignment horizontal="center" vertical="center"/>
    </xf>
    <xf numFmtId="172" fontId="24" fillId="0" borderId="18" xfId="0" applyNumberFormat="1" applyFont="1" applyBorder="1" applyAlignment="1">
      <alignment horizontal="center" vertical="center"/>
    </xf>
    <xf numFmtId="172" fontId="24" fillId="0" borderId="23" xfId="0" applyNumberFormat="1" applyFont="1" applyBorder="1" applyAlignment="1">
      <alignment horizontal="center" vertical="center"/>
    </xf>
    <xf numFmtId="172" fontId="24" fillId="0" borderId="0" xfId="0" applyNumberFormat="1" applyFont="1" applyBorder="1" applyAlignment="1">
      <alignment horizontal="center" vertical="center"/>
    </xf>
    <xf numFmtId="172" fontId="24" fillId="0" borderId="0" xfId="0" applyNumberFormat="1" applyFont="1" applyFill="1" applyBorder="1" applyAlignment="1">
      <alignment horizontal="center" vertical="center"/>
    </xf>
    <xf numFmtId="172" fontId="24" fillId="0" borderId="10" xfId="0" applyNumberFormat="1" applyFont="1" applyBorder="1" applyAlignment="1">
      <alignment horizontal="center" vertical="center"/>
    </xf>
    <xf numFmtId="171" fontId="24" fillId="0" borderId="21" xfId="0" applyNumberFormat="1" applyFont="1" applyBorder="1" applyAlignment="1">
      <alignment horizontal="center" vertical="center"/>
    </xf>
    <xf numFmtId="171" fontId="24" fillId="0" borderId="11" xfId="0" applyNumberFormat="1" applyFont="1" applyBorder="1" applyAlignment="1">
      <alignment horizontal="center" vertical="center"/>
    </xf>
    <xf numFmtId="171" fontId="24" fillId="0" borderId="11" xfId="0" applyNumberFormat="1" applyFont="1" applyFill="1" applyBorder="1" applyAlignment="1">
      <alignment horizontal="center" vertical="center"/>
    </xf>
    <xf numFmtId="171" fontId="24" fillId="0" borderId="18" xfId="0" applyNumberFormat="1" applyFont="1" applyBorder="1" applyAlignment="1">
      <alignment horizontal="center" vertical="center"/>
    </xf>
    <xf numFmtId="172" fontId="24" fillId="0" borderId="23" xfId="0" applyNumberFormat="1" applyFont="1" applyFill="1" applyBorder="1" applyAlignment="1">
      <alignment horizontal="center" vertical="center"/>
    </xf>
    <xf numFmtId="172" fontId="24" fillId="0" borderId="10" xfId="0" applyNumberFormat="1" applyFont="1" applyFill="1" applyBorder="1" applyAlignment="1">
      <alignment horizontal="center" vertical="center"/>
    </xf>
    <xf numFmtId="172" fontId="21" fillId="0" borderId="22" xfId="0" applyNumberFormat="1" applyFont="1" applyBorder="1" applyAlignment="1">
      <alignment horizontal="center" vertical="center"/>
    </xf>
    <xf numFmtId="171" fontId="21" fillId="0" borderId="22" xfId="0" applyNumberFormat="1" applyFont="1" applyBorder="1" applyAlignment="1">
      <alignment horizontal="center" vertical="center"/>
    </xf>
    <xf numFmtId="167" fontId="21" fillId="0" borderId="22" xfId="0" applyNumberFormat="1" applyFont="1" applyFill="1" applyBorder="1" applyAlignment="1">
      <alignment horizontal="center" vertical="center"/>
    </xf>
    <xf numFmtId="171" fontId="21" fillId="0" borderId="19" xfId="0" applyNumberFormat="1" applyFont="1" applyBorder="1" applyAlignment="1">
      <alignment horizontal="center" vertical="center"/>
    </xf>
    <xf numFmtId="167" fontId="21" fillId="0" borderId="21" xfId="0" applyNumberFormat="1" applyFont="1" applyBorder="1" applyAlignment="1">
      <alignment horizontal="center" vertical="center"/>
    </xf>
    <xf numFmtId="167" fontId="21" fillId="0" borderId="15" xfId="0" applyNumberFormat="1" applyFont="1" applyFill="1" applyBorder="1" applyAlignment="1">
      <alignment horizontal="center" vertical="center"/>
    </xf>
    <xf numFmtId="2" fontId="21" fillId="0" borderId="19" xfId="0" applyNumberFormat="1" applyFont="1" applyBorder="1" applyAlignment="1">
      <alignment horizontal="center" vertical="center"/>
    </xf>
    <xf numFmtId="172" fontId="24" fillId="0" borderId="22" xfId="0" applyNumberFormat="1" applyFont="1" applyBorder="1" applyAlignment="1">
      <alignment horizontal="center" vertical="center"/>
    </xf>
    <xf numFmtId="173" fontId="24" fillId="0" borderId="22" xfId="0" applyNumberFormat="1" applyFont="1" applyBorder="1" applyAlignment="1">
      <alignment horizontal="center" vertical="center"/>
    </xf>
    <xf numFmtId="172" fontId="24" fillId="0" borderId="21" xfId="0" applyNumberFormat="1" applyFont="1" applyFill="1" applyBorder="1" applyAlignment="1">
      <alignment horizontal="center" vertical="center"/>
    </xf>
    <xf numFmtId="172" fontId="24" fillId="0" borderId="18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4" fillId="0" borderId="21" xfId="0" applyNumberFormat="1" applyFont="1" applyFill="1" applyBorder="1" applyAlignment="1">
      <alignment horizontal="center" vertical="center"/>
    </xf>
    <xf numFmtId="3" fontId="24" fillId="0" borderId="18" xfId="0" applyNumberFormat="1" applyFont="1" applyFill="1" applyBorder="1" applyAlignment="1">
      <alignment horizontal="center" vertical="center"/>
    </xf>
    <xf numFmtId="3" fontId="24" fillId="0" borderId="19" xfId="0" applyNumberFormat="1" applyFont="1" applyBorder="1" applyAlignment="1">
      <alignment horizontal="center" vertical="center"/>
    </xf>
    <xf numFmtId="3" fontId="24" fillId="0" borderId="15" xfId="0" applyNumberFormat="1" applyFont="1" applyFill="1" applyBorder="1" applyAlignment="1">
      <alignment horizontal="center" vertical="center"/>
    </xf>
    <xf numFmtId="3" fontId="24" fillId="0" borderId="22" xfId="0" applyNumberFormat="1" applyFont="1" applyFill="1" applyBorder="1" applyAlignment="1">
      <alignment horizontal="center" vertical="center"/>
    </xf>
    <xf numFmtId="167" fontId="21" fillId="0" borderId="16" xfId="0" applyNumberFormat="1" applyFont="1" applyBorder="1" applyAlignment="1">
      <alignment horizontal="center" vertical="center" wrapText="1"/>
    </xf>
    <xf numFmtId="167" fontId="38" fillId="0" borderId="22" xfId="0" applyNumberFormat="1" applyFont="1" applyBorder="1" applyAlignment="1">
      <alignment horizontal="center" vertical="center"/>
    </xf>
    <xf numFmtId="171" fontId="24" fillId="0" borderId="21" xfId="0" applyNumberFormat="1" applyFont="1" applyFill="1" applyBorder="1" applyAlignment="1">
      <alignment horizontal="center" vertical="center"/>
    </xf>
    <xf numFmtId="171" fontId="24" fillId="0" borderId="18" xfId="0" applyNumberFormat="1" applyFont="1" applyFill="1" applyBorder="1" applyAlignment="1">
      <alignment horizontal="center" vertical="center"/>
    </xf>
    <xf numFmtId="171" fontId="24" fillId="0" borderId="23" xfId="0" applyNumberFormat="1" applyFont="1" applyFill="1" applyBorder="1" applyAlignment="1">
      <alignment horizontal="center" vertical="center"/>
    </xf>
    <xf numFmtId="171" fontId="24" fillId="0" borderId="0" xfId="0" applyNumberFormat="1" applyFont="1" applyFill="1" applyBorder="1" applyAlignment="1">
      <alignment horizontal="center" vertical="center"/>
    </xf>
    <xf numFmtId="171" fontId="24" fillId="0" borderId="10" xfId="0" applyNumberFormat="1" applyFont="1" applyFill="1" applyBorder="1" applyAlignment="1">
      <alignment horizontal="center" vertical="center"/>
    </xf>
    <xf numFmtId="171" fontId="24" fillId="36" borderId="11" xfId="0" applyNumberFormat="1" applyFont="1" applyFill="1" applyBorder="1" applyAlignment="1">
      <alignment horizontal="center" vertical="center"/>
    </xf>
    <xf numFmtId="172" fontId="24" fillId="36" borderId="0" xfId="0" applyNumberFormat="1" applyFont="1" applyFill="1" applyBorder="1" applyAlignment="1">
      <alignment horizontal="center" vertical="center"/>
    </xf>
    <xf numFmtId="172" fontId="24" fillId="36" borderId="11" xfId="0" applyNumberFormat="1" applyFont="1" applyFill="1" applyBorder="1" applyAlignment="1">
      <alignment horizontal="center" vertical="center"/>
    </xf>
    <xf numFmtId="167" fontId="21" fillId="0" borderId="15" xfId="0" applyNumberFormat="1" applyFont="1" applyBorder="1" applyAlignment="1">
      <alignment horizontal="center" vertical="center" wrapText="1"/>
    </xf>
    <xf numFmtId="171" fontId="24" fillId="0" borderId="22" xfId="0" applyNumberFormat="1" applyFont="1" applyBorder="1" applyAlignment="1">
      <alignment horizontal="center" vertical="center"/>
    </xf>
    <xf numFmtId="171" fontId="39" fillId="0" borderId="0" xfId="0" applyNumberFormat="1" applyFont="1" applyFill="1" applyBorder="1" applyAlignment="1">
      <alignment horizontal="center" vertical="center"/>
    </xf>
    <xf numFmtId="168" fontId="21" fillId="0" borderId="0" xfId="0" applyFont="1" applyAlignment="1">
      <alignment horizontal="center"/>
    </xf>
    <xf numFmtId="168" fontId="24" fillId="0" borderId="22" xfId="0" applyFont="1" applyBorder="1"/>
    <xf numFmtId="167" fontId="24" fillId="0" borderId="0" xfId="0" applyNumberFormat="1" applyFont="1" applyAlignment="1">
      <alignment horizontal="center"/>
    </xf>
    <xf numFmtId="3" fontId="24" fillId="36" borderId="0" xfId="0" applyNumberFormat="1" applyFont="1" applyFill="1" applyBorder="1" applyAlignment="1">
      <alignment horizontal="center" vertical="center"/>
    </xf>
    <xf numFmtId="174" fontId="24" fillId="0" borderId="20" xfId="0" applyNumberFormat="1" applyFont="1" applyBorder="1" applyAlignment="1">
      <alignment horizontal="center" vertical="center"/>
    </xf>
    <xf numFmtId="174" fontId="24" fillId="0" borderId="12" xfId="0" applyNumberFormat="1" applyFont="1" applyBorder="1" applyAlignment="1">
      <alignment horizontal="center" vertical="center"/>
    </xf>
    <xf numFmtId="174" fontId="24" fillId="0" borderId="14" xfId="0" applyNumberFormat="1" applyFont="1" applyBorder="1" applyAlignment="1">
      <alignment horizontal="center" vertical="center"/>
    </xf>
    <xf numFmtId="167" fontId="39" fillId="36" borderId="11" xfId="0" applyNumberFormat="1" applyFont="1" applyFill="1" applyBorder="1" applyAlignment="1">
      <alignment horizontal="center" vertical="center"/>
    </xf>
    <xf numFmtId="3" fontId="24" fillId="0" borderId="13" xfId="0" applyNumberFormat="1" applyFont="1" applyFill="1" applyBorder="1" applyAlignment="1">
      <alignment horizontal="center" vertical="center"/>
    </xf>
    <xf numFmtId="1" fontId="39" fillId="0" borderId="0" xfId="0" applyNumberFormat="1" applyFont="1" applyFill="1" applyBorder="1" applyAlignment="1">
      <alignment horizontal="center" vertical="center"/>
    </xf>
    <xf numFmtId="9" fontId="24" fillId="0" borderId="21" xfId="315" applyFont="1" applyBorder="1" applyAlignment="1">
      <alignment horizontal="center" vertical="center"/>
    </xf>
    <xf numFmtId="9" fontId="24" fillId="0" borderId="11" xfId="315" applyFont="1" applyBorder="1" applyAlignment="1">
      <alignment horizontal="center" vertical="center"/>
    </xf>
    <xf numFmtId="9" fontId="24" fillId="0" borderId="18" xfId="315" applyFont="1" applyBorder="1" applyAlignment="1">
      <alignment horizontal="center" vertical="center"/>
    </xf>
    <xf numFmtId="168" fontId="24" fillId="0" borderId="20" xfId="0" applyNumberFormat="1" applyFont="1" applyBorder="1" applyAlignment="1">
      <alignment horizontal="center"/>
    </xf>
    <xf numFmtId="168" fontId="24" fillId="0" borderId="12" xfId="0" applyFont="1" applyBorder="1" applyAlignment="1">
      <alignment horizontal="center"/>
    </xf>
    <xf numFmtId="168" fontId="24" fillId="0" borderId="14" xfId="0" applyFont="1" applyBorder="1" applyAlignment="1">
      <alignment horizontal="center"/>
    </xf>
    <xf numFmtId="168" fontId="24" fillId="0" borderId="12" xfId="0" applyNumberFormat="1" applyFont="1" applyBorder="1" applyAlignment="1">
      <alignment horizontal="center"/>
    </xf>
    <xf numFmtId="168" fontId="24" fillId="0" borderId="14" xfId="0" applyNumberFormat="1" applyFont="1" applyBorder="1" applyAlignment="1">
      <alignment horizontal="center"/>
    </xf>
    <xf numFmtId="168" fontId="16" fillId="0" borderId="0" xfId="0" applyFont="1"/>
    <xf numFmtId="168" fontId="24" fillId="34" borderId="0" xfId="0" applyFont="1" applyFill="1" applyAlignment="1">
      <alignment horizontal="center"/>
    </xf>
    <xf numFmtId="168" fontId="36" fillId="34" borderId="0" xfId="0" applyFont="1" applyFill="1" applyAlignment="1">
      <alignment horizontal="left" vertical="top"/>
    </xf>
    <xf numFmtId="168" fontId="25" fillId="0" borderId="27" xfId="0" applyFont="1" applyBorder="1" applyAlignment="1">
      <alignment horizontal="left" vertical="top" wrapText="1"/>
    </xf>
    <xf numFmtId="168" fontId="25" fillId="0" borderId="25" xfId="0" applyFont="1" applyBorder="1" applyAlignment="1">
      <alignment horizontal="left" vertical="top"/>
    </xf>
    <xf numFmtId="168" fontId="25" fillId="0" borderId="28" xfId="0" applyFont="1" applyBorder="1" applyAlignment="1">
      <alignment horizontal="left" vertical="top"/>
    </xf>
    <xf numFmtId="168" fontId="25" fillId="0" borderId="29" xfId="0" applyFont="1" applyBorder="1" applyAlignment="1">
      <alignment horizontal="left" vertical="top"/>
    </xf>
    <xf numFmtId="168" fontId="25" fillId="0" borderId="0" xfId="0" applyFont="1" applyBorder="1" applyAlignment="1">
      <alignment horizontal="left" vertical="top"/>
    </xf>
    <xf numFmtId="168" fontId="25" fillId="0" borderId="30" xfId="0" applyFont="1" applyBorder="1" applyAlignment="1">
      <alignment horizontal="left" vertical="top"/>
    </xf>
    <xf numFmtId="168" fontId="25" fillId="0" borderId="31" xfId="0" applyFont="1" applyBorder="1" applyAlignment="1">
      <alignment horizontal="left" vertical="top"/>
    </xf>
    <xf numFmtId="168" fontId="25" fillId="0" borderId="26" xfId="0" applyFont="1" applyBorder="1" applyAlignment="1">
      <alignment horizontal="left" vertical="top"/>
    </xf>
    <xf numFmtId="168" fontId="25" fillId="0" borderId="32" xfId="0" applyFont="1" applyBorder="1" applyAlignment="1">
      <alignment horizontal="left" vertical="top"/>
    </xf>
    <xf numFmtId="2" fontId="24" fillId="33" borderId="12" xfId="0" applyNumberFormat="1" applyFont="1" applyFill="1" applyBorder="1" applyAlignment="1">
      <alignment horizontal="center" vertical="center"/>
    </xf>
    <xf numFmtId="2" fontId="24" fillId="33" borderId="0" xfId="0" applyNumberFormat="1" applyFont="1" applyFill="1" applyAlignment="1">
      <alignment horizontal="center" vertical="center"/>
    </xf>
    <xf numFmtId="2" fontId="24" fillId="0" borderId="12" xfId="0" applyNumberFormat="1" applyFont="1" applyBorder="1"/>
    <xf numFmtId="2" fontId="24" fillId="0" borderId="0" xfId="0" applyNumberFormat="1" applyFont="1"/>
    <xf numFmtId="168" fontId="21" fillId="0" borderId="15" xfId="0" applyFont="1" applyBorder="1" applyAlignment="1">
      <alignment horizontal="center" vertical="center" wrapText="1"/>
    </xf>
    <xf numFmtId="168" fontId="21" fillId="0" borderId="19" xfId="0" applyFont="1" applyBorder="1" applyAlignment="1">
      <alignment horizontal="center" vertical="center" wrapText="1"/>
    </xf>
    <xf numFmtId="2" fontId="24" fillId="0" borderId="0" xfId="0" applyNumberFormat="1" applyFont="1" applyAlignment="1">
      <alignment wrapText="1"/>
    </xf>
    <xf numFmtId="168" fontId="21" fillId="0" borderId="22" xfId="0" applyFont="1" applyBorder="1" applyAlignment="1">
      <alignment horizontal="center" vertical="center" wrapText="1"/>
    </xf>
    <xf numFmtId="168" fontId="21" fillId="0" borderId="15" xfId="0" applyFont="1" applyBorder="1" applyAlignment="1">
      <alignment horizontal="center" vertical="center"/>
    </xf>
    <xf numFmtId="168" fontId="21" fillId="0" borderId="16" xfId="0" applyFont="1" applyBorder="1" applyAlignment="1">
      <alignment horizontal="center" vertical="center"/>
    </xf>
    <xf numFmtId="168" fontId="21" fillId="0" borderId="19" xfId="0" applyFont="1" applyBorder="1" applyAlignment="1">
      <alignment horizontal="center" vertical="center"/>
    </xf>
    <xf numFmtId="168" fontId="21" fillId="0" borderId="15" xfId="0" applyFont="1" applyBorder="1" applyAlignment="1">
      <alignment horizontal="center"/>
    </xf>
    <xf numFmtId="168" fontId="21" fillId="0" borderId="16" xfId="0" applyFont="1" applyBorder="1" applyAlignment="1">
      <alignment horizontal="center"/>
    </xf>
    <xf numFmtId="168" fontId="21" fillId="0" borderId="19" xfId="0" applyFont="1" applyBorder="1" applyAlignment="1">
      <alignment horizontal="center"/>
    </xf>
    <xf numFmtId="168" fontId="24" fillId="0" borderId="0" xfId="0" applyFont="1" applyAlignment="1">
      <alignment horizontal="center"/>
    </xf>
    <xf numFmtId="168" fontId="21" fillId="0" borderId="20" xfId="0" applyFont="1" applyBorder="1" applyAlignment="1">
      <alignment horizontal="center"/>
    </xf>
    <xf numFmtId="168" fontId="21" fillId="0" borderId="23" xfId="0" applyFont="1" applyBorder="1" applyAlignment="1">
      <alignment horizontal="center"/>
    </xf>
    <xf numFmtId="168" fontId="21" fillId="0" borderId="24" xfId="0" applyFont="1" applyBorder="1" applyAlignment="1">
      <alignment horizontal="center"/>
    </xf>
    <xf numFmtId="168" fontId="21" fillId="0" borderId="0" xfId="0" applyFont="1" applyAlignment="1">
      <alignment horizontal="left"/>
    </xf>
    <xf numFmtId="168" fontId="27" fillId="0" borderId="0" xfId="0" applyFont="1" applyAlignment="1">
      <alignment horizontal="center"/>
    </xf>
  </cellXfs>
  <cellStyles count="316">
    <cellStyle name="20% - Accent1" xfId="291" builtinId="30" customBuiltin="1"/>
    <cellStyle name="20% - Accent1 10" xfId="175"/>
    <cellStyle name="20% - Accent1 11" xfId="189"/>
    <cellStyle name="20% - Accent1 12" xfId="203"/>
    <cellStyle name="20% - Accent1 13" xfId="217"/>
    <cellStyle name="20% - Accent1 14" xfId="231"/>
    <cellStyle name="20% - Accent1 15" xfId="245"/>
    <cellStyle name="20% - Accent1 16" xfId="259"/>
    <cellStyle name="20% - Accent1 17" xfId="34"/>
    <cellStyle name="20% - Accent1 2" xfId="61"/>
    <cellStyle name="20% - Accent1 3" xfId="75"/>
    <cellStyle name="20% - Accent1 4" xfId="89"/>
    <cellStyle name="20% - Accent1 5" xfId="105"/>
    <cellStyle name="20% - Accent1 6" xfId="119"/>
    <cellStyle name="20% - Accent1 7" xfId="133"/>
    <cellStyle name="20% - Accent1 8" xfId="147"/>
    <cellStyle name="20% - Accent1 9" xfId="161"/>
    <cellStyle name="20% - Accent2" xfId="295" builtinId="34" customBuiltin="1"/>
    <cellStyle name="20% - Accent2 10" xfId="177"/>
    <cellStyle name="20% - Accent2 11" xfId="191"/>
    <cellStyle name="20% - Accent2 12" xfId="205"/>
    <cellStyle name="20% - Accent2 13" xfId="219"/>
    <cellStyle name="20% - Accent2 14" xfId="233"/>
    <cellStyle name="20% - Accent2 15" xfId="247"/>
    <cellStyle name="20% - Accent2 16" xfId="261"/>
    <cellStyle name="20% - Accent2 17" xfId="38"/>
    <cellStyle name="20% - Accent2 2" xfId="63"/>
    <cellStyle name="20% - Accent2 3" xfId="77"/>
    <cellStyle name="20% - Accent2 4" xfId="91"/>
    <cellStyle name="20% - Accent2 5" xfId="107"/>
    <cellStyle name="20% - Accent2 6" xfId="121"/>
    <cellStyle name="20% - Accent2 7" xfId="135"/>
    <cellStyle name="20% - Accent2 8" xfId="149"/>
    <cellStyle name="20% - Accent2 9" xfId="163"/>
    <cellStyle name="20% - Accent3" xfId="299" builtinId="38" customBuiltin="1"/>
    <cellStyle name="20% - Accent3 10" xfId="179"/>
    <cellStyle name="20% - Accent3 11" xfId="193"/>
    <cellStyle name="20% - Accent3 12" xfId="207"/>
    <cellStyle name="20% - Accent3 13" xfId="221"/>
    <cellStyle name="20% - Accent3 14" xfId="235"/>
    <cellStyle name="20% - Accent3 15" xfId="249"/>
    <cellStyle name="20% - Accent3 16" xfId="263"/>
    <cellStyle name="20% - Accent3 17" xfId="42"/>
    <cellStyle name="20% - Accent3 2" xfId="65"/>
    <cellStyle name="20% - Accent3 3" xfId="79"/>
    <cellStyle name="20% - Accent3 4" xfId="93"/>
    <cellStyle name="20% - Accent3 5" xfId="109"/>
    <cellStyle name="20% - Accent3 6" xfId="123"/>
    <cellStyle name="20% - Accent3 7" xfId="137"/>
    <cellStyle name="20% - Accent3 8" xfId="151"/>
    <cellStyle name="20% - Accent3 9" xfId="165"/>
    <cellStyle name="20% - Accent4" xfId="303" builtinId="42" customBuiltin="1"/>
    <cellStyle name="20% - Accent4 10" xfId="181"/>
    <cellStyle name="20% - Accent4 11" xfId="195"/>
    <cellStyle name="20% - Accent4 12" xfId="209"/>
    <cellStyle name="20% - Accent4 13" xfId="223"/>
    <cellStyle name="20% - Accent4 14" xfId="237"/>
    <cellStyle name="20% - Accent4 15" xfId="251"/>
    <cellStyle name="20% - Accent4 16" xfId="265"/>
    <cellStyle name="20% - Accent4 17" xfId="46"/>
    <cellStyle name="20% - Accent4 2" xfId="67"/>
    <cellStyle name="20% - Accent4 3" xfId="81"/>
    <cellStyle name="20% - Accent4 4" xfId="95"/>
    <cellStyle name="20% - Accent4 5" xfId="111"/>
    <cellStyle name="20% - Accent4 6" xfId="125"/>
    <cellStyle name="20% - Accent4 7" xfId="139"/>
    <cellStyle name="20% - Accent4 8" xfId="153"/>
    <cellStyle name="20% - Accent4 9" xfId="167"/>
    <cellStyle name="20% - Accent5" xfId="307" builtinId="46" customBuiltin="1"/>
    <cellStyle name="20% - Accent5 10" xfId="183"/>
    <cellStyle name="20% - Accent5 11" xfId="197"/>
    <cellStyle name="20% - Accent5 12" xfId="211"/>
    <cellStyle name="20% - Accent5 13" xfId="225"/>
    <cellStyle name="20% - Accent5 14" xfId="239"/>
    <cellStyle name="20% - Accent5 15" xfId="253"/>
    <cellStyle name="20% - Accent5 16" xfId="267"/>
    <cellStyle name="20% - Accent5 17" xfId="50"/>
    <cellStyle name="20% - Accent5 2" xfId="69"/>
    <cellStyle name="20% - Accent5 3" xfId="83"/>
    <cellStyle name="20% - Accent5 4" xfId="97"/>
    <cellStyle name="20% - Accent5 5" xfId="113"/>
    <cellStyle name="20% - Accent5 6" xfId="127"/>
    <cellStyle name="20% - Accent5 7" xfId="141"/>
    <cellStyle name="20% - Accent5 8" xfId="155"/>
    <cellStyle name="20% - Accent5 9" xfId="169"/>
    <cellStyle name="20% - Accent6" xfId="311" builtinId="50" customBuiltin="1"/>
    <cellStyle name="20% - Accent6 10" xfId="185"/>
    <cellStyle name="20% - Accent6 11" xfId="199"/>
    <cellStyle name="20% - Accent6 12" xfId="213"/>
    <cellStyle name="20% - Accent6 13" xfId="227"/>
    <cellStyle name="20% - Accent6 14" xfId="241"/>
    <cellStyle name="20% - Accent6 15" xfId="255"/>
    <cellStyle name="20% - Accent6 16" xfId="269"/>
    <cellStyle name="20% - Accent6 17" xfId="54"/>
    <cellStyle name="20% - Accent6 2" xfId="71"/>
    <cellStyle name="20% - Accent6 3" xfId="85"/>
    <cellStyle name="20% - Accent6 4" xfId="99"/>
    <cellStyle name="20% - Accent6 5" xfId="115"/>
    <cellStyle name="20% - Accent6 6" xfId="129"/>
    <cellStyle name="20% - Accent6 7" xfId="143"/>
    <cellStyle name="20% - Accent6 8" xfId="157"/>
    <cellStyle name="20% - Accent6 9" xfId="171"/>
    <cellStyle name="40% - Accent1" xfId="292" builtinId="31" customBuiltin="1"/>
    <cellStyle name="40% - Accent1 10" xfId="176"/>
    <cellStyle name="40% - Accent1 11" xfId="190"/>
    <cellStyle name="40% - Accent1 12" xfId="204"/>
    <cellStyle name="40% - Accent1 13" xfId="218"/>
    <cellStyle name="40% - Accent1 14" xfId="232"/>
    <cellStyle name="40% - Accent1 15" xfId="246"/>
    <cellStyle name="40% - Accent1 16" xfId="260"/>
    <cellStyle name="40% - Accent1 17" xfId="35"/>
    <cellStyle name="40% - Accent1 2" xfId="62"/>
    <cellStyle name="40% - Accent1 3" xfId="76"/>
    <cellStyle name="40% - Accent1 4" xfId="90"/>
    <cellStyle name="40% - Accent1 5" xfId="106"/>
    <cellStyle name="40% - Accent1 6" xfId="120"/>
    <cellStyle name="40% - Accent1 7" xfId="134"/>
    <cellStyle name="40% - Accent1 8" xfId="148"/>
    <cellStyle name="40% - Accent1 9" xfId="162"/>
    <cellStyle name="40% - Accent2" xfId="296" builtinId="35" customBuiltin="1"/>
    <cellStyle name="40% - Accent2 10" xfId="178"/>
    <cellStyle name="40% - Accent2 11" xfId="192"/>
    <cellStyle name="40% - Accent2 12" xfId="206"/>
    <cellStyle name="40% - Accent2 13" xfId="220"/>
    <cellStyle name="40% - Accent2 14" xfId="234"/>
    <cellStyle name="40% - Accent2 15" xfId="248"/>
    <cellStyle name="40% - Accent2 16" xfId="262"/>
    <cellStyle name="40% - Accent2 17" xfId="39"/>
    <cellStyle name="40% - Accent2 2" xfId="64"/>
    <cellStyle name="40% - Accent2 3" xfId="78"/>
    <cellStyle name="40% - Accent2 4" xfId="92"/>
    <cellStyle name="40% - Accent2 5" xfId="108"/>
    <cellStyle name="40% - Accent2 6" xfId="122"/>
    <cellStyle name="40% - Accent2 7" xfId="136"/>
    <cellStyle name="40% - Accent2 8" xfId="150"/>
    <cellStyle name="40% - Accent2 9" xfId="164"/>
    <cellStyle name="40% - Accent3" xfId="300" builtinId="39" customBuiltin="1"/>
    <cellStyle name="40% - Accent3 10" xfId="180"/>
    <cellStyle name="40% - Accent3 11" xfId="194"/>
    <cellStyle name="40% - Accent3 12" xfId="208"/>
    <cellStyle name="40% - Accent3 13" xfId="222"/>
    <cellStyle name="40% - Accent3 14" xfId="236"/>
    <cellStyle name="40% - Accent3 15" xfId="250"/>
    <cellStyle name="40% - Accent3 16" xfId="264"/>
    <cellStyle name="40% - Accent3 17" xfId="43"/>
    <cellStyle name="40% - Accent3 2" xfId="66"/>
    <cellStyle name="40% - Accent3 3" xfId="80"/>
    <cellStyle name="40% - Accent3 4" xfId="94"/>
    <cellStyle name="40% - Accent3 5" xfId="110"/>
    <cellStyle name="40% - Accent3 6" xfId="124"/>
    <cellStyle name="40% - Accent3 7" xfId="138"/>
    <cellStyle name="40% - Accent3 8" xfId="152"/>
    <cellStyle name="40% - Accent3 9" xfId="166"/>
    <cellStyle name="40% - Accent4" xfId="304" builtinId="43" customBuiltin="1"/>
    <cellStyle name="40% - Accent4 10" xfId="182"/>
    <cellStyle name="40% - Accent4 11" xfId="196"/>
    <cellStyle name="40% - Accent4 12" xfId="210"/>
    <cellStyle name="40% - Accent4 13" xfId="224"/>
    <cellStyle name="40% - Accent4 14" xfId="238"/>
    <cellStyle name="40% - Accent4 15" xfId="252"/>
    <cellStyle name="40% - Accent4 16" xfId="266"/>
    <cellStyle name="40% - Accent4 17" xfId="47"/>
    <cellStyle name="40% - Accent4 2" xfId="68"/>
    <cellStyle name="40% - Accent4 3" xfId="82"/>
    <cellStyle name="40% - Accent4 4" xfId="96"/>
    <cellStyle name="40% - Accent4 5" xfId="112"/>
    <cellStyle name="40% - Accent4 6" xfId="126"/>
    <cellStyle name="40% - Accent4 7" xfId="140"/>
    <cellStyle name="40% - Accent4 8" xfId="154"/>
    <cellStyle name="40% - Accent4 9" xfId="168"/>
    <cellStyle name="40% - Accent5" xfId="308" builtinId="47" customBuiltin="1"/>
    <cellStyle name="40% - Accent5 10" xfId="184"/>
    <cellStyle name="40% - Accent5 11" xfId="198"/>
    <cellStyle name="40% - Accent5 12" xfId="212"/>
    <cellStyle name="40% - Accent5 13" xfId="226"/>
    <cellStyle name="40% - Accent5 14" xfId="240"/>
    <cellStyle name="40% - Accent5 15" xfId="254"/>
    <cellStyle name="40% - Accent5 16" xfId="268"/>
    <cellStyle name="40% - Accent5 17" xfId="51"/>
    <cellStyle name="40% - Accent5 2" xfId="70"/>
    <cellStyle name="40% - Accent5 3" xfId="84"/>
    <cellStyle name="40% - Accent5 4" xfId="98"/>
    <cellStyle name="40% - Accent5 5" xfId="114"/>
    <cellStyle name="40% - Accent5 6" xfId="128"/>
    <cellStyle name="40% - Accent5 7" xfId="142"/>
    <cellStyle name="40% - Accent5 8" xfId="156"/>
    <cellStyle name="40% - Accent5 9" xfId="170"/>
    <cellStyle name="40% - Accent6" xfId="312" builtinId="51" customBuiltin="1"/>
    <cellStyle name="40% - Accent6 10" xfId="186"/>
    <cellStyle name="40% - Accent6 11" xfId="200"/>
    <cellStyle name="40% - Accent6 12" xfId="214"/>
    <cellStyle name="40% - Accent6 13" xfId="228"/>
    <cellStyle name="40% - Accent6 14" xfId="242"/>
    <cellStyle name="40% - Accent6 15" xfId="256"/>
    <cellStyle name="40% - Accent6 16" xfId="270"/>
    <cellStyle name="40% - Accent6 17" xfId="55"/>
    <cellStyle name="40% - Accent6 2" xfId="72"/>
    <cellStyle name="40% - Accent6 3" xfId="86"/>
    <cellStyle name="40% - Accent6 4" xfId="100"/>
    <cellStyle name="40% - Accent6 5" xfId="116"/>
    <cellStyle name="40% - Accent6 6" xfId="130"/>
    <cellStyle name="40% - Accent6 7" xfId="144"/>
    <cellStyle name="40% - Accent6 8" xfId="158"/>
    <cellStyle name="40% - Accent6 9" xfId="172"/>
    <cellStyle name="60% - Accent1" xfId="293" builtinId="32" customBuiltin="1"/>
    <cellStyle name="60% - Accent1 2" xfId="36"/>
    <cellStyle name="60% - Accent2" xfId="297" builtinId="36" customBuiltin="1"/>
    <cellStyle name="60% - Accent2 2" xfId="40"/>
    <cellStyle name="60% - Accent3" xfId="301" builtinId="40" customBuiltin="1"/>
    <cellStyle name="60% - Accent3 2" xfId="44"/>
    <cellStyle name="60% - Accent4" xfId="305" builtinId="44" customBuiltin="1"/>
    <cellStyle name="60% - Accent4 2" xfId="48"/>
    <cellStyle name="60% - Accent5" xfId="309" builtinId="48" customBuiltin="1"/>
    <cellStyle name="60% - Accent5 2" xfId="52"/>
    <cellStyle name="60% - Accent6" xfId="313" builtinId="52" customBuiltin="1"/>
    <cellStyle name="60% - Accent6 2" xfId="56"/>
    <cellStyle name="Accent1" xfId="290" builtinId="29" customBuiltin="1"/>
    <cellStyle name="Accent1 2" xfId="33"/>
    <cellStyle name="Accent2" xfId="294" builtinId="33" customBuiltin="1"/>
    <cellStyle name="Accent2 2" xfId="37"/>
    <cellStyle name="Accent3" xfId="298" builtinId="37" customBuiltin="1"/>
    <cellStyle name="Accent3 2" xfId="41"/>
    <cellStyle name="Accent4" xfId="302" builtinId="41" customBuiltin="1"/>
    <cellStyle name="Accent4 2" xfId="45"/>
    <cellStyle name="Accent5" xfId="306" builtinId="45" customBuiltin="1"/>
    <cellStyle name="Accent5 2" xfId="49"/>
    <cellStyle name="Accent6" xfId="310" builtinId="49" customBuiltin="1"/>
    <cellStyle name="Accent6 2" xfId="53"/>
    <cellStyle name="Bad" xfId="279" builtinId="27" customBuiltin="1"/>
    <cellStyle name="Bad 2" xfId="23"/>
    <cellStyle name="Calculation" xfId="283" builtinId="22" customBuiltin="1"/>
    <cellStyle name="Calculation 2" xfId="27"/>
    <cellStyle name="Check Cell" xfId="285" builtinId="23" customBuiltin="1"/>
    <cellStyle name="Check Cell 2" xfId="29"/>
    <cellStyle name="Comma 2" xfId="6"/>
    <cellStyle name="Comma 2 2" xfId="7"/>
    <cellStyle name="Comma 3" xfId="8"/>
    <cellStyle name="Comma 4" xfId="4"/>
    <cellStyle name="Comma 5" xfId="9"/>
    <cellStyle name="Comma 6" xfId="2"/>
    <cellStyle name="date" xfId="10"/>
    <cellStyle name="date 2" xfId="11"/>
    <cellStyle name="Explanatory Text" xfId="288" builtinId="53" customBuiltin="1"/>
    <cellStyle name="Explanatory Text 2" xfId="31"/>
    <cellStyle name="Good" xfId="278" builtinId="26" customBuiltin="1"/>
    <cellStyle name="Good 2" xfId="22"/>
    <cellStyle name="Heading 1" xfId="274" builtinId="16" customBuiltin="1"/>
    <cellStyle name="Heading 1 2" xfId="18"/>
    <cellStyle name="Heading 2" xfId="275" builtinId="17" customBuiltin="1"/>
    <cellStyle name="Heading 2 2" xfId="19"/>
    <cellStyle name="Heading 3" xfId="276" builtinId="18" customBuiltin="1"/>
    <cellStyle name="Heading 3 2" xfId="20"/>
    <cellStyle name="Heading 4" xfId="277" builtinId="19" customBuiltin="1"/>
    <cellStyle name="Heading 4 2" xfId="21"/>
    <cellStyle name="Hyperlink" xfId="272" builtinId="8"/>
    <cellStyle name="Input" xfId="281" builtinId="20" customBuiltin="1"/>
    <cellStyle name="Input 2" xfId="25"/>
    <cellStyle name="Linked Cell" xfId="284" builtinId="24" customBuiltin="1"/>
    <cellStyle name="Linked Cell 2" xfId="28"/>
    <cellStyle name="Neutral" xfId="280" builtinId="28" customBuiltin="1"/>
    <cellStyle name="Neutral 2" xfId="24"/>
    <cellStyle name="Normal" xfId="0" builtinId="0"/>
    <cellStyle name="Normal 10" xfId="145"/>
    <cellStyle name="Normal 11" xfId="159"/>
    <cellStyle name="Normal 12" xfId="173"/>
    <cellStyle name="Normal 13" xfId="187"/>
    <cellStyle name="Normal 14" xfId="201"/>
    <cellStyle name="Normal 15" xfId="215"/>
    <cellStyle name="Normal 16" xfId="229"/>
    <cellStyle name="Normal 17" xfId="243"/>
    <cellStyle name="Normal 18" xfId="257"/>
    <cellStyle name="Normal 19" xfId="271"/>
    <cellStyle name="Normal 2" xfId="3"/>
    <cellStyle name="Normal 2 2" xfId="12"/>
    <cellStyle name="Normal 20" xfId="1"/>
    <cellStyle name="Normal 21" xfId="314"/>
    <cellStyle name="Normal 3" xfId="13"/>
    <cellStyle name="Normal 3 2" xfId="14"/>
    <cellStyle name="Normal 3 2 2" xfId="87"/>
    <cellStyle name="Normal 4" xfId="57"/>
    <cellStyle name="Normal 4 2" xfId="88"/>
    <cellStyle name="Normal 5" xfId="59"/>
    <cellStyle name="Normal 5 2" xfId="101"/>
    <cellStyle name="Normal 6" xfId="73"/>
    <cellStyle name="Normal 7" xfId="103"/>
    <cellStyle name="Normal 8" xfId="117"/>
    <cellStyle name="Normal 9" xfId="131"/>
    <cellStyle name="Note" xfId="287" builtinId="10" customBuiltin="1"/>
    <cellStyle name="Note 10" xfId="174"/>
    <cellStyle name="Note 11" xfId="188"/>
    <cellStyle name="Note 12" xfId="202"/>
    <cellStyle name="Note 13" xfId="216"/>
    <cellStyle name="Note 14" xfId="230"/>
    <cellStyle name="Note 15" xfId="244"/>
    <cellStyle name="Note 16" xfId="258"/>
    <cellStyle name="Note 2" xfId="58"/>
    <cellStyle name="Note 2 2" xfId="102"/>
    <cellStyle name="Note 3" xfId="60"/>
    <cellStyle name="Note 4" xfId="74"/>
    <cellStyle name="Note 5" xfId="104"/>
    <cellStyle name="Note 6" xfId="118"/>
    <cellStyle name="Note 7" xfId="132"/>
    <cellStyle name="Note 8" xfId="146"/>
    <cellStyle name="Note 9" xfId="160"/>
    <cellStyle name="Output" xfId="282" builtinId="21" customBuiltin="1"/>
    <cellStyle name="Output 2" xfId="26"/>
    <cellStyle name="Percent" xfId="315" builtinId="5"/>
    <cellStyle name="Percent 2" xfId="5"/>
    <cellStyle name="Percent 2 2" xfId="15"/>
    <cellStyle name="Percent 3" xfId="16"/>
    <cellStyle name="Title" xfId="273" builtinId="15" customBuiltin="1"/>
    <cellStyle name="Title 2" xfId="17"/>
    <cellStyle name="Total" xfId="289" builtinId="25" customBuiltin="1"/>
    <cellStyle name="Total 2" xfId="32"/>
    <cellStyle name="Warning Text" xfId="286" builtinId="11" customBuiltin="1"/>
    <cellStyle name="Warning Text 2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Grasslands Bypass</a:t>
            </a:r>
            <a:r>
              <a:rPr lang="en-US" baseline="0"/>
              <a:t> Project Selenium Discharge-2015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Selenium Load Objective (lbs)</c:v>
          </c:tx>
          <c:invertIfNegative val="0"/>
          <c:cat>
            <c:numRef>
              <c:f>'2a-2b (B-auto)'!$A$381:$A$392</c:f>
              <c:numCache>
                <c:formatCode>mmm\-yy</c:formatCode>
                <c:ptCount val="12"/>
                <c:pt idx="0">
                  <c:v>42019</c:v>
                </c:pt>
                <c:pt idx="1">
                  <c:v>42050</c:v>
                </c:pt>
                <c:pt idx="2">
                  <c:v>42078</c:v>
                </c:pt>
                <c:pt idx="3">
                  <c:v>42109</c:v>
                </c:pt>
                <c:pt idx="4">
                  <c:v>42139</c:v>
                </c:pt>
                <c:pt idx="5">
                  <c:v>42170</c:v>
                </c:pt>
                <c:pt idx="6">
                  <c:v>42200</c:v>
                </c:pt>
                <c:pt idx="7">
                  <c:v>42231</c:v>
                </c:pt>
                <c:pt idx="8">
                  <c:v>42262</c:v>
                </c:pt>
                <c:pt idx="9">
                  <c:v>42292</c:v>
                </c:pt>
                <c:pt idx="10">
                  <c:v>42323</c:v>
                </c:pt>
                <c:pt idx="11">
                  <c:v>42353</c:v>
                </c:pt>
              </c:numCache>
            </c:numRef>
          </c:cat>
          <c:val>
            <c:numRef>
              <c:f>'2a-2b (B-auto)'!$J$381:$J$392</c:f>
              <c:numCache>
                <c:formatCode>#,##0</c:formatCode>
                <c:ptCount val="12"/>
                <c:pt idx="0">
                  <c:v>119</c:v>
                </c:pt>
                <c:pt idx="1">
                  <c:v>73</c:v>
                </c:pt>
                <c:pt idx="2">
                  <c:v>72</c:v>
                </c:pt>
                <c:pt idx="3">
                  <c:v>79</c:v>
                </c:pt>
                <c:pt idx="4">
                  <c:v>82</c:v>
                </c:pt>
                <c:pt idx="5">
                  <c:v>54</c:v>
                </c:pt>
                <c:pt idx="6">
                  <c:v>55</c:v>
                </c:pt>
                <c:pt idx="7">
                  <c:v>59</c:v>
                </c:pt>
                <c:pt idx="8">
                  <c:v>45</c:v>
                </c:pt>
                <c:pt idx="9">
                  <c:v>43</c:v>
                </c:pt>
                <c:pt idx="10">
                  <c:v>43</c:v>
                </c:pt>
                <c:pt idx="11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0-45F2-A5F8-A2B296F92076}"/>
            </c:ext>
          </c:extLst>
        </c:ser>
        <c:ser>
          <c:idx val="1"/>
          <c:order val="1"/>
          <c:tx>
            <c:v>Selenium Discharge (lbs)</c:v>
          </c:tx>
          <c:invertIfNegative val="0"/>
          <c:cat>
            <c:numRef>
              <c:f>'2a-2b (B-auto)'!$A$381:$A$392</c:f>
              <c:numCache>
                <c:formatCode>mmm\-yy</c:formatCode>
                <c:ptCount val="12"/>
                <c:pt idx="0">
                  <c:v>42019</c:v>
                </c:pt>
                <c:pt idx="1">
                  <c:v>42050</c:v>
                </c:pt>
                <c:pt idx="2">
                  <c:v>42078</c:v>
                </c:pt>
                <c:pt idx="3">
                  <c:v>42109</c:v>
                </c:pt>
                <c:pt idx="4">
                  <c:v>42139</c:v>
                </c:pt>
                <c:pt idx="5">
                  <c:v>42170</c:v>
                </c:pt>
                <c:pt idx="6">
                  <c:v>42200</c:v>
                </c:pt>
                <c:pt idx="7">
                  <c:v>42231</c:v>
                </c:pt>
                <c:pt idx="8">
                  <c:v>42262</c:v>
                </c:pt>
                <c:pt idx="9">
                  <c:v>42292</c:v>
                </c:pt>
                <c:pt idx="10">
                  <c:v>42323</c:v>
                </c:pt>
                <c:pt idx="11">
                  <c:v>42353</c:v>
                </c:pt>
              </c:numCache>
            </c:numRef>
          </c:cat>
          <c:val>
            <c:numRef>
              <c:f>'2a-2b (B-auto)'!$I$381:$I$392</c:f>
              <c:numCache>
                <c:formatCode>#,##0</c:formatCode>
                <c:ptCount val="12"/>
                <c:pt idx="0">
                  <c:v>46.281603366050845</c:v>
                </c:pt>
                <c:pt idx="1">
                  <c:v>38.704230154194029</c:v>
                </c:pt>
                <c:pt idx="2">
                  <c:v>55.782757260377899</c:v>
                </c:pt>
                <c:pt idx="3">
                  <c:v>6.4845255557693511</c:v>
                </c:pt>
                <c:pt idx="4">
                  <c:v>7.0876518308062502E-5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1.316077488054</c:v>
                </c:pt>
                <c:pt idx="10">
                  <c:v>9.7971729923662689</c:v>
                </c:pt>
                <c:pt idx="11">
                  <c:v>52.981370157459615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0-45F2-A5F8-A2B296F92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16231728"/>
        <c:axId val="217962176"/>
      </c:barChart>
      <c:dateAx>
        <c:axId val="21623172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crossAx val="217962176"/>
        <c:crosses val="autoZero"/>
        <c:auto val="1"/>
        <c:lblOffset val="100"/>
        <c:baseTimeUnit val="months"/>
      </c:dateAx>
      <c:valAx>
        <c:axId val="21796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Selenium in Pounds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2162317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7</xdr:row>
      <xdr:rowOff>168276</xdr:rowOff>
    </xdr:from>
    <xdr:to>
      <xdr:col>1</xdr:col>
      <xdr:colOff>7411704</xdr:colOff>
      <xdr:row>34</xdr:row>
      <xdr:rowOff>117472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550" y="2390776"/>
          <a:ext cx="7164054" cy="5943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7</xdr:row>
      <xdr:rowOff>9525</xdr:rowOff>
    </xdr:from>
    <xdr:to>
      <xdr:col>10</xdr:col>
      <xdr:colOff>604792</xdr:colOff>
      <xdr:row>49</xdr:row>
      <xdr:rowOff>129101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590550"/>
          <a:ext cx="6072142" cy="8120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32384</xdr:colOff>
      <xdr:row>2</xdr:row>
      <xdr:rowOff>68580</xdr:rowOff>
    </xdr:from>
    <xdr:to>
      <xdr:col>12</xdr:col>
      <xdr:colOff>289560</xdr:colOff>
      <xdr:row>23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aterdata.usgs.gov/nwis/dv/?site_no=11261100&amp;agency_cd=USGS&amp;amp;referred_module=sw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aterdata.usgs.gov/nwis/dv/?site_no=11273400&amp;agency_cd=USGS&amp;amp;referred_module=sw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aterdata.usgs.gov/nwis/dv/?site_no=11261500&amp;agency_cd=USGS&amp;amp;referred_module=sw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aterdata.usgs.gov/nwis/dv/?site_no=11274550&amp;agency_cd=USGS&amp;amp;referred_module=sw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aterdata.usgs.gov/nwis/dv/?site_no=11262900&amp;agency_cd=USGS&amp;amp;referred_module=sw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53"/>
  <sheetViews>
    <sheetView topLeftCell="A3" zoomScale="60" zoomScaleNormal="60" workbookViewId="0">
      <selection activeCell="K20" sqref="K20"/>
    </sheetView>
  </sheetViews>
  <sheetFormatPr defaultRowHeight="15" x14ac:dyDescent="0.25"/>
  <cols>
    <col min="1" max="1" width="8.7109375" customWidth="1"/>
    <col min="2" max="2" width="110.7109375" customWidth="1"/>
    <col min="3" max="3" width="8.7109375" customWidth="1"/>
  </cols>
  <sheetData>
    <row r="1" spans="1:3" ht="5.25" customHeight="1" thickBot="1" x14ac:dyDescent="0.3">
      <c r="A1" s="24"/>
      <c r="B1" s="23"/>
    </row>
    <row r="2" spans="1:3" ht="30" customHeight="1" thickTop="1" x14ac:dyDescent="0.25">
      <c r="A2" s="25"/>
      <c r="B2" s="26"/>
      <c r="C2" s="27"/>
    </row>
    <row r="3" spans="1:3" ht="23.25" customHeight="1" x14ac:dyDescent="0.25">
      <c r="A3" s="28"/>
      <c r="B3" s="29"/>
      <c r="C3" s="30"/>
    </row>
    <row r="4" spans="1:3" ht="24" customHeight="1" x14ac:dyDescent="0.25">
      <c r="A4" s="28"/>
      <c r="B4" s="29"/>
      <c r="C4" s="30"/>
    </row>
    <row r="5" spans="1:3" ht="37.5" x14ac:dyDescent="0.25">
      <c r="A5" s="28"/>
      <c r="B5" s="29" t="s">
        <v>14</v>
      </c>
      <c r="C5" s="30"/>
    </row>
    <row r="6" spans="1:3" ht="37.5" x14ac:dyDescent="0.25">
      <c r="A6" s="28"/>
      <c r="B6" s="29" t="s">
        <v>15</v>
      </c>
      <c r="C6" s="30"/>
    </row>
    <row r="7" spans="1:3" ht="18" x14ac:dyDescent="0.25">
      <c r="A7" s="28"/>
      <c r="B7" s="31"/>
      <c r="C7" s="30"/>
    </row>
    <row r="8" spans="1:3" x14ac:dyDescent="0.25">
      <c r="A8" s="28"/>
      <c r="B8" s="32"/>
      <c r="C8" s="30"/>
    </row>
    <row r="9" spans="1:3" x14ac:dyDescent="0.25">
      <c r="A9" s="28"/>
      <c r="B9" s="32"/>
      <c r="C9" s="30"/>
    </row>
    <row r="10" spans="1:3" x14ac:dyDescent="0.25">
      <c r="A10" s="28"/>
      <c r="B10" s="32"/>
      <c r="C10" s="30"/>
    </row>
    <row r="11" spans="1:3" x14ac:dyDescent="0.25">
      <c r="A11" s="28"/>
      <c r="B11" s="32"/>
      <c r="C11" s="30"/>
    </row>
    <row r="12" spans="1:3" x14ac:dyDescent="0.25">
      <c r="A12" s="28"/>
      <c r="B12" s="32"/>
      <c r="C12" s="30"/>
    </row>
    <row r="13" spans="1:3" x14ac:dyDescent="0.25">
      <c r="A13" s="28"/>
      <c r="B13" s="32"/>
      <c r="C13" s="30"/>
    </row>
    <row r="14" spans="1:3" x14ac:dyDescent="0.25">
      <c r="A14" s="28"/>
      <c r="B14" s="32"/>
      <c r="C14" s="30"/>
    </row>
    <row r="15" spans="1:3" x14ac:dyDescent="0.25">
      <c r="A15" s="28"/>
      <c r="B15" s="32"/>
      <c r="C15" s="30"/>
    </row>
    <row r="16" spans="1:3" x14ac:dyDescent="0.25">
      <c r="A16" s="28"/>
      <c r="B16" s="32"/>
      <c r="C16" s="30"/>
    </row>
    <row r="17" spans="1:3" x14ac:dyDescent="0.25">
      <c r="A17" s="28"/>
      <c r="B17" s="32"/>
      <c r="C17" s="30"/>
    </row>
    <row r="18" spans="1:3" x14ac:dyDescent="0.25">
      <c r="A18" s="28"/>
      <c r="B18" s="32"/>
      <c r="C18" s="30"/>
    </row>
    <row r="19" spans="1:3" x14ac:dyDescent="0.25">
      <c r="A19" s="28"/>
      <c r="B19" s="32"/>
      <c r="C19" s="30"/>
    </row>
    <row r="20" spans="1:3" x14ac:dyDescent="0.25">
      <c r="A20" s="28"/>
      <c r="B20" s="32"/>
      <c r="C20" s="30"/>
    </row>
    <row r="21" spans="1:3" x14ac:dyDescent="0.25">
      <c r="A21" s="28"/>
      <c r="B21" s="32"/>
      <c r="C21" s="30"/>
    </row>
    <row r="22" spans="1:3" x14ac:dyDescent="0.25">
      <c r="A22" s="28"/>
      <c r="B22" s="32"/>
      <c r="C22" s="30"/>
    </row>
    <row r="23" spans="1:3" x14ac:dyDescent="0.25">
      <c r="A23" s="28"/>
      <c r="B23" s="32"/>
      <c r="C23" s="30"/>
    </row>
    <row r="24" spans="1:3" x14ac:dyDescent="0.25">
      <c r="A24" s="28"/>
      <c r="B24" s="33"/>
      <c r="C24" s="30"/>
    </row>
    <row r="25" spans="1:3" x14ac:dyDescent="0.25">
      <c r="A25" s="28"/>
      <c r="B25" s="34"/>
      <c r="C25" s="30"/>
    </row>
    <row r="26" spans="1:3" x14ac:dyDescent="0.25">
      <c r="A26" s="28"/>
      <c r="B26" s="34"/>
      <c r="C26" s="30"/>
    </row>
    <row r="27" spans="1:3" x14ac:dyDescent="0.25">
      <c r="A27" s="28"/>
      <c r="B27" s="33"/>
      <c r="C27" s="30"/>
    </row>
    <row r="28" spans="1:3" x14ac:dyDescent="0.25">
      <c r="A28" s="28"/>
      <c r="B28" s="34"/>
      <c r="C28" s="30"/>
    </row>
    <row r="29" spans="1:3" x14ac:dyDescent="0.25">
      <c r="A29" s="28"/>
      <c r="B29" s="33"/>
      <c r="C29" s="30"/>
    </row>
    <row r="30" spans="1:3" x14ac:dyDescent="0.25">
      <c r="A30" s="28"/>
      <c r="B30" s="34"/>
      <c r="C30" s="30"/>
    </row>
    <row r="31" spans="1:3" ht="92.25" customHeight="1" x14ac:dyDescent="0.25">
      <c r="A31" s="28"/>
      <c r="B31" s="34"/>
      <c r="C31" s="30"/>
    </row>
    <row r="32" spans="1:3" ht="21" customHeight="1" x14ac:dyDescent="0.25">
      <c r="A32" s="28"/>
      <c r="B32" s="43"/>
      <c r="C32" s="30"/>
    </row>
    <row r="33" spans="1:3" ht="23.25" x14ac:dyDescent="0.25">
      <c r="A33" s="28"/>
      <c r="B33" s="42"/>
      <c r="C33" s="30"/>
    </row>
    <row r="34" spans="1:3" x14ac:dyDescent="0.25">
      <c r="A34" s="28"/>
      <c r="B34" s="34"/>
      <c r="C34" s="30"/>
    </row>
    <row r="35" spans="1:3" x14ac:dyDescent="0.25">
      <c r="A35" s="28"/>
      <c r="B35" s="34"/>
      <c r="C35" s="30"/>
    </row>
    <row r="36" spans="1:3" ht="30" x14ac:dyDescent="0.25">
      <c r="A36" s="28"/>
      <c r="B36" s="152">
        <v>2015</v>
      </c>
      <c r="C36" s="30"/>
    </row>
    <row r="37" spans="1:3" ht="21.75" customHeight="1" x14ac:dyDescent="0.25">
      <c r="A37" s="28"/>
      <c r="B37" s="43"/>
      <c r="C37" s="30"/>
    </row>
    <row r="38" spans="1:3" ht="29.25" customHeight="1" x14ac:dyDescent="0.25">
      <c r="A38" s="28"/>
      <c r="B38" s="34"/>
      <c r="C38" s="30"/>
    </row>
    <row r="39" spans="1:3" x14ac:dyDescent="0.25">
      <c r="A39" s="28"/>
      <c r="B39" s="35"/>
      <c r="C39" s="30"/>
    </row>
    <row r="40" spans="1:3" ht="18" x14ac:dyDescent="0.25">
      <c r="A40" s="28"/>
      <c r="B40" s="36" t="s">
        <v>5</v>
      </c>
      <c r="C40" s="30"/>
    </row>
    <row r="41" spans="1:3" x14ac:dyDescent="0.25">
      <c r="A41" s="28"/>
      <c r="B41" s="37" t="s">
        <v>6</v>
      </c>
      <c r="C41" s="30"/>
    </row>
    <row r="42" spans="1:3" s="22" customFormat="1" x14ac:dyDescent="0.25">
      <c r="A42" s="28"/>
      <c r="B42" s="37" t="s">
        <v>7</v>
      </c>
      <c r="C42" s="30"/>
    </row>
    <row r="43" spans="1:3" s="22" customFormat="1" x14ac:dyDescent="0.25">
      <c r="A43" s="28"/>
      <c r="B43" s="37" t="s">
        <v>8</v>
      </c>
      <c r="C43" s="30"/>
    </row>
    <row r="44" spans="1:3" x14ac:dyDescent="0.25">
      <c r="A44" s="28"/>
      <c r="B44" s="37" t="s">
        <v>1</v>
      </c>
      <c r="C44" s="30"/>
    </row>
    <row r="45" spans="1:3" x14ac:dyDescent="0.25">
      <c r="A45" s="28"/>
      <c r="B45" s="37" t="s">
        <v>2</v>
      </c>
      <c r="C45" s="30"/>
    </row>
    <row r="46" spans="1:3" x14ac:dyDescent="0.25">
      <c r="A46" s="28"/>
      <c r="B46" s="37" t="s">
        <v>9</v>
      </c>
      <c r="C46" s="30"/>
    </row>
    <row r="47" spans="1:3" x14ac:dyDescent="0.25">
      <c r="A47" s="28"/>
      <c r="B47" s="37" t="s">
        <v>10</v>
      </c>
      <c r="C47" s="30"/>
    </row>
    <row r="48" spans="1:3" x14ac:dyDescent="0.25">
      <c r="A48" s="28"/>
      <c r="B48" s="37" t="s">
        <v>11</v>
      </c>
      <c r="C48" s="30"/>
    </row>
    <row r="49" spans="1:3" x14ac:dyDescent="0.25">
      <c r="A49" s="28"/>
      <c r="B49" s="37" t="s">
        <v>12</v>
      </c>
      <c r="C49" s="30"/>
    </row>
    <row r="50" spans="1:3" x14ac:dyDescent="0.25">
      <c r="A50" s="28"/>
      <c r="B50" s="38"/>
      <c r="C50" s="30"/>
    </row>
    <row r="51" spans="1:3" x14ac:dyDescent="0.25">
      <c r="A51" s="28"/>
      <c r="B51" s="38"/>
      <c r="C51" s="30"/>
    </row>
    <row r="52" spans="1:3" ht="15.75" thickBot="1" x14ac:dyDescent="0.3">
      <c r="A52" s="39"/>
      <c r="B52" s="40"/>
      <c r="C52" s="41"/>
    </row>
    <row r="53" spans="1:3" ht="15.75" thickTop="1" x14ac:dyDescent="0.25"/>
  </sheetData>
  <pageMargins left="0.7" right="0.7" top="0.75" bottom="0.75" header="0.3" footer="0.3"/>
  <pageSetup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2:P78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Q65" sqref="Q65"/>
    </sheetView>
  </sheetViews>
  <sheetFormatPr defaultColWidth="9.140625" defaultRowHeight="14.25" x14ac:dyDescent="0.2"/>
  <cols>
    <col min="1" max="1" width="18.7109375" style="3" customWidth="1"/>
    <col min="2" max="2" width="18.7109375" style="86" hidden="1" customWidth="1"/>
    <col min="3" max="10" width="18.7109375" style="3" customWidth="1"/>
    <col min="11" max="11" width="35.5703125" style="3" hidden="1" customWidth="1"/>
    <col min="12" max="12" width="0" style="3" hidden="1" customWidth="1"/>
    <col min="13" max="13" width="14.85546875" style="128" hidden="1" customWidth="1"/>
    <col min="14" max="15" width="12.140625" style="128" hidden="1" customWidth="1"/>
    <col min="16" max="16" width="0" style="3" hidden="1" customWidth="1"/>
    <col min="17" max="16384" width="9.140625" style="3"/>
  </cols>
  <sheetData>
    <row r="2" spans="1:15" ht="15" x14ac:dyDescent="0.25">
      <c r="A2" s="6" t="s">
        <v>160</v>
      </c>
      <c r="B2" s="6"/>
    </row>
    <row r="3" spans="1:15" ht="15" x14ac:dyDescent="0.2">
      <c r="A3" s="310"/>
      <c r="B3" s="346" t="s">
        <v>308</v>
      </c>
      <c r="C3" s="346" t="s">
        <v>123</v>
      </c>
      <c r="D3" s="346"/>
      <c r="E3" s="346"/>
      <c r="F3" s="346"/>
      <c r="G3" s="346"/>
      <c r="H3" s="346" t="s">
        <v>104</v>
      </c>
      <c r="I3" s="346" t="s">
        <v>124</v>
      </c>
      <c r="J3" s="346" t="s">
        <v>125</v>
      </c>
    </row>
    <row r="4" spans="1:15" ht="60" customHeight="1" x14ac:dyDescent="0.2">
      <c r="A4" s="259" t="s">
        <v>80</v>
      </c>
      <c r="B4" s="346"/>
      <c r="C4" s="14" t="s">
        <v>126</v>
      </c>
      <c r="D4" s="14" t="s">
        <v>127</v>
      </c>
      <c r="E4" s="14" t="s">
        <v>83</v>
      </c>
      <c r="F4" s="14" t="s">
        <v>82</v>
      </c>
      <c r="G4" s="14" t="s">
        <v>128</v>
      </c>
      <c r="H4" s="346"/>
      <c r="I4" s="346"/>
      <c r="J4" s="346"/>
      <c r="L4" s="353" t="s">
        <v>295</v>
      </c>
      <c r="M4" s="353"/>
      <c r="N4" s="353"/>
      <c r="O4" s="353"/>
    </row>
    <row r="5" spans="1:15" ht="15" x14ac:dyDescent="0.2">
      <c r="A5" s="15" t="s">
        <v>84</v>
      </c>
      <c r="B5" s="15" t="s">
        <v>114</v>
      </c>
      <c r="C5" s="15" t="s">
        <v>114</v>
      </c>
      <c r="D5" s="15" t="s">
        <v>114</v>
      </c>
      <c r="E5" s="15" t="s">
        <v>114</v>
      </c>
      <c r="F5" s="15" t="s">
        <v>114</v>
      </c>
      <c r="G5" s="15" t="s">
        <v>114</v>
      </c>
      <c r="H5" s="15" t="s">
        <v>114</v>
      </c>
      <c r="I5" s="15" t="s">
        <v>114</v>
      </c>
      <c r="J5" s="15" t="s">
        <v>114</v>
      </c>
      <c r="L5" s="3" t="s">
        <v>280</v>
      </c>
      <c r="M5" s="128" t="s">
        <v>296</v>
      </c>
      <c r="N5" s="128" t="s">
        <v>281</v>
      </c>
      <c r="O5" s="128" t="s">
        <v>282</v>
      </c>
    </row>
    <row r="6" spans="1:15" ht="15" x14ac:dyDescent="0.2">
      <c r="A6" s="15" t="s">
        <v>87</v>
      </c>
      <c r="B6" s="15" t="s">
        <v>88</v>
      </c>
      <c r="C6" s="15" t="s">
        <v>91</v>
      </c>
      <c r="D6" s="15" t="s">
        <v>129</v>
      </c>
      <c r="E6" s="15" t="s">
        <v>90</v>
      </c>
      <c r="F6" s="15" t="s">
        <v>89</v>
      </c>
      <c r="G6" s="15" t="s">
        <v>130</v>
      </c>
      <c r="H6" s="15" t="s">
        <v>92</v>
      </c>
      <c r="I6" s="15" t="s">
        <v>91</v>
      </c>
      <c r="J6" s="15" t="s">
        <v>92</v>
      </c>
      <c r="L6" s="3" t="s">
        <v>283</v>
      </c>
      <c r="M6" s="128">
        <f>AVERAGE(E7:E10)</f>
        <v>2498.6666666666665</v>
      </c>
      <c r="N6" s="128" t="e">
        <f>AVERAGE(H7:H10)</f>
        <v>#DIV/0!</v>
      </c>
      <c r="O6" s="128">
        <f>AVERAGE(I7:I10)</f>
        <v>2.1333333333333333</v>
      </c>
    </row>
    <row r="7" spans="1:15" x14ac:dyDescent="0.2">
      <c r="A7" s="63">
        <v>42013</v>
      </c>
      <c r="B7" s="63"/>
      <c r="C7" s="74"/>
      <c r="D7" s="91"/>
      <c r="E7" s="238"/>
      <c r="F7" s="91"/>
      <c r="G7" s="74"/>
      <c r="H7" s="94"/>
      <c r="I7" s="93"/>
      <c r="J7" s="90"/>
      <c r="K7" s="63"/>
      <c r="L7" s="3" t="s">
        <v>284</v>
      </c>
      <c r="M7" s="128">
        <f>AVERAGE(E11:E14)</f>
        <v>2786.75</v>
      </c>
      <c r="N7" s="128" t="e">
        <f>AVERAGE(H11:H14)</f>
        <v>#DIV/0!</v>
      </c>
      <c r="O7" s="128">
        <f>AVERAGE(I11:I14)</f>
        <v>2.3249999999999997</v>
      </c>
    </row>
    <row r="8" spans="1:15" x14ac:dyDescent="0.2">
      <c r="A8" s="64">
        <v>42017</v>
      </c>
      <c r="B8" s="64"/>
      <c r="C8" s="45">
        <v>12.1</v>
      </c>
      <c r="D8" s="46">
        <v>7.7</v>
      </c>
      <c r="E8" s="203">
        <v>2528</v>
      </c>
      <c r="F8" s="46">
        <v>11.9</v>
      </c>
      <c r="G8" s="45">
        <v>32.700000000000003</v>
      </c>
      <c r="H8" s="46" t="s">
        <v>252</v>
      </c>
      <c r="I8" s="45">
        <v>2.1</v>
      </c>
      <c r="J8" s="102">
        <v>18</v>
      </c>
      <c r="K8" s="64"/>
      <c r="L8" s="3" t="s">
        <v>285</v>
      </c>
      <c r="M8" s="128">
        <f>AVERAGE(E15:E18)</f>
        <v>2692.25</v>
      </c>
      <c r="N8" s="128">
        <f>AVERAGE(H15:H18)</f>
        <v>0.51900000000000002</v>
      </c>
      <c r="O8" s="128">
        <f>AVERAGE(I15:I18)</f>
        <v>2.375</v>
      </c>
    </row>
    <row r="9" spans="1:15" x14ac:dyDescent="0.2">
      <c r="A9" s="64">
        <v>42027</v>
      </c>
      <c r="B9" s="64"/>
      <c r="C9" s="45">
        <v>13.8</v>
      </c>
      <c r="D9" s="46">
        <v>7.7</v>
      </c>
      <c r="E9" s="203">
        <v>2346</v>
      </c>
      <c r="F9" s="46">
        <v>10.3</v>
      </c>
      <c r="G9" s="45">
        <v>11.3</v>
      </c>
      <c r="H9" s="46" t="s">
        <v>252</v>
      </c>
      <c r="I9" s="45">
        <v>2.1</v>
      </c>
      <c r="J9" s="99"/>
      <c r="K9" s="64"/>
      <c r="L9" s="3" t="s">
        <v>286</v>
      </c>
      <c r="M9" s="128">
        <f>AVERAGE(E19:E22)</f>
        <v>3317.5</v>
      </c>
      <c r="N9" s="128" t="e">
        <f>AVERAGE(H19:H22)</f>
        <v>#DIV/0!</v>
      </c>
      <c r="O9" s="128">
        <f>AVERAGE(I19:I22)</f>
        <v>2.95</v>
      </c>
    </row>
    <row r="10" spans="1:15" x14ac:dyDescent="0.2">
      <c r="A10" s="64">
        <v>42034</v>
      </c>
      <c r="B10" s="64"/>
      <c r="C10" s="45">
        <v>7.5</v>
      </c>
      <c r="D10" s="46">
        <v>7.7</v>
      </c>
      <c r="E10" s="203">
        <v>2622</v>
      </c>
      <c r="F10" s="46">
        <v>14.1</v>
      </c>
      <c r="G10" s="45">
        <v>25.8</v>
      </c>
      <c r="H10" s="46" t="s">
        <v>252</v>
      </c>
      <c r="I10" s="45">
        <v>2.2000000000000002</v>
      </c>
      <c r="J10" s="99"/>
      <c r="K10" s="64"/>
      <c r="L10" s="3" t="s">
        <v>287</v>
      </c>
    </row>
    <row r="11" spans="1:15" x14ac:dyDescent="0.2">
      <c r="A11" s="64">
        <v>42039</v>
      </c>
      <c r="B11" s="64"/>
      <c r="C11" s="45">
        <v>7.7</v>
      </c>
      <c r="D11" s="46">
        <v>7.7</v>
      </c>
      <c r="E11" s="203">
        <v>2706</v>
      </c>
      <c r="F11" s="46">
        <v>13.4</v>
      </c>
      <c r="G11" s="45">
        <v>25.8</v>
      </c>
      <c r="H11" s="46" t="s">
        <v>252</v>
      </c>
      <c r="I11" s="45">
        <v>2.2000000000000002</v>
      </c>
      <c r="J11" s="99"/>
      <c r="K11" s="64"/>
      <c r="L11" s="3" t="s">
        <v>288</v>
      </c>
    </row>
    <row r="12" spans="1:15" x14ac:dyDescent="0.2">
      <c r="A12" s="64">
        <v>42048</v>
      </c>
      <c r="B12" s="64"/>
      <c r="C12" s="45">
        <v>8.8000000000000007</v>
      </c>
      <c r="D12" s="46">
        <v>7.7</v>
      </c>
      <c r="E12" s="203">
        <v>2674</v>
      </c>
      <c r="F12" s="46">
        <v>15.7</v>
      </c>
      <c r="G12" s="45">
        <v>29.3</v>
      </c>
      <c r="H12" s="46" t="s">
        <v>252</v>
      </c>
      <c r="I12" s="45">
        <v>2.4</v>
      </c>
      <c r="J12" s="99"/>
      <c r="K12" s="64"/>
      <c r="L12" s="3" t="s">
        <v>289</v>
      </c>
    </row>
    <row r="13" spans="1:15" x14ac:dyDescent="0.2">
      <c r="A13" s="64">
        <v>42054</v>
      </c>
      <c r="B13" s="64"/>
      <c r="C13" s="45">
        <v>9.3000000000000007</v>
      </c>
      <c r="D13" s="46">
        <v>7.7</v>
      </c>
      <c r="E13" s="203">
        <v>2670</v>
      </c>
      <c r="F13" s="46">
        <v>15.1</v>
      </c>
      <c r="G13" s="95"/>
      <c r="H13" s="46" t="s">
        <v>252</v>
      </c>
      <c r="I13" s="45">
        <v>2.2999999999999998</v>
      </c>
      <c r="J13" s="102">
        <v>13</v>
      </c>
      <c r="K13" s="64"/>
      <c r="L13" s="3" t="s">
        <v>290</v>
      </c>
    </row>
    <row r="14" spans="1:15" x14ac:dyDescent="0.2">
      <c r="A14" s="64">
        <v>42062</v>
      </c>
      <c r="B14" s="64"/>
      <c r="C14" s="45">
        <v>8.1</v>
      </c>
      <c r="D14" s="46">
        <v>7.8</v>
      </c>
      <c r="E14" s="203">
        <v>3097</v>
      </c>
      <c r="F14" s="46">
        <v>14.6</v>
      </c>
      <c r="G14" s="45">
        <v>53.5</v>
      </c>
      <c r="H14" s="46" t="s">
        <v>252</v>
      </c>
      <c r="I14" s="45">
        <v>2.4</v>
      </c>
      <c r="J14" s="99"/>
      <c r="K14" s="64"/>
      <c r="L14" s="3" t="s">
        <v>291</v>
      </c>
    </row>
    <row r="15" spans="1:15" x14ac:dyDescent="0.2">
      <c r="A15" s="64">
        <v>42069</v>
      </c>
      <c r="B15" s="64"/>
      <c r="C15" s="45">
        <v>8</v>
      </c>
      <c r="D15" s="46">
        <v>7.9</v>
      </c>
      <c r="E15" s="203">
        <v>2755</v>
      </c>
      <c r="F15" s="46">
        <v>14.9</v>
      </c>
      <c r="G15" s="45">
        <v>32.799999999999997</v>
      </c>
      <c r="H15" s="46">
        <v>0.45</v>
      </c>
      <c r="I15" s="45">
        <v>2.2999999999999998</v>
      </c>
      <c r="J15" s="99"/>
      <c r="K15" s="64"/>
      <c r="L15" s="3" t="s">
        <v>292</v>
      </c>
    </row>
    <row r="16" spans="1:15" x14ac:dyDescent="0.2">
      <c r="A16" s="64">
        <v>42076</v>
      </c>
      <c r="B16" s="64"/>
      <c r="C16" s="45">
        <v>9.3000000000000007</v>
      </c>
      <c r="D16" s="46">
        <v>8</v>
      </c>
      <c r="E16" s="203">
        <v>2513</v>
      </c>
      <c r="F16" s="46">
        <v>18.600000000000001</v>
      </c>
      <c r="G16" s="45">
        <v>23.7</v>
      </c>
      <c r="H16" s="46">
        <v>0.65700000000000003</v>
      </c>
      <c r="I16" s="45">
        <v>2.2999999999999998</v>
      </c>
      <c r="J16" s="99"/>
      <c r="K16" s="64"/>
      <c r="L16" s="3" t="s">
        <v>293</v>
      </c>
    </row>
    <row r="17" spans="1:12" x14ac:dyDescent="0.2">
      <c r="A17" s="64">
        <v>42083</v>
      </c>
      <c r="B17" s="64"/>
      <c r="C17" s="45">
        <v>7.7</v>
      </c>
      <c r="D17" s="46">
        <v>7.8</v>
      </c>
      <c r="E17" s="203">
        <v>2573</v>
      </c>
      <c r="F17" s="46">
        <v>31.3</v>
      </c>
      <c r="G17" s="45">
        <v>61.4</v>
      </c>
      <c r="H17" s="46" t="s">
        <v>252</v>
      </c>
      <c r="I17" s="45">
        <v>2.2999999999999998</v>
      </c>
      <c r="J17" s="102">
        <v>12</v>
      </c>
      <c r="K17" s="64"/>
      <c r="L17" s="3" t="s">
        <v>294</v>
      </c>
    </row>
    <row r="18" spans="1:12" x14ac:dyDescent="0.2">
      <c r="A18" s="64">
        <v>42090</v>
      </c>
      <c r="B18" s="64"/>
      <c r="C18" s="45">
        <v>8.8000000000000007</v>
      </c>
      <c r="D18" s="46">
        <v>8.1</v>
      </c>
      <c r="E18" s="203">
        <v>2928</v>
      </c>
      <c r="F18" s="46">
        <v>22.8</v>
      </c>
      <c r="G18" s="45">
        <v>63.4</v>
      </c>
      <c r="H18" s="46">
        <v>0.45</v>
      </c>
      <c r="I18" s="45">
        <v>2.6</v>
      </c>
      <c r="J18" s="99"/>
      <c r="K18" s="64"/>
    </row>
    <row r="19" spans="1:12" x14ac:dyDescent="0.2">
      <c r="A19" s="64">
        <v>42095</v>
      </c>
      <c r="B19" s="64"/>
      <c r="C19" s="45">
        <v>13.8</v>
      </c>
      <c r="D19" s="46">
        <v>8.1</v>
      </c>
      <c r="E19" s="203">
        <v>3206</v>
      </c>
      <c r="F19" s="46">
        <v>18.5</v>
      </c>
      <c r="G19" s="45">
        <v>62.5</v>
      </c>
      <c r="H19" s="46" t="s">
        <v>252</v>
      </c>
      <c r="I19" s="45">
        <v>2.9</v>
      </c>
      <c r="J19" s="99"/>
      <c r="K19" s="64"/>
    </row>
    <row r="20" spans="1:12" x14ac:dyDescent="0.2">
      <c r="A20" s="64">
        <v>42104</v>
      </c>
      <c r="B20" s="64"/>
      <c r="C20" s="45">
        <v>14.2</v>
      </c>
      <c r="D20" s="46">
        <v>8.4</v>
      </c>
      <c r="E20" s="203">
        <v>3429</v>
      </c>
      <c r="F20" s="46">
        <v>18.8</v>
      </c>
      <c r="G20" s="45">
        <v>55.8</v>
      </c>
      <c r="H20" s="46" t="s">
        <v>252</v>
      </c>
      <c r="I20" s="45">
        <v>3</v>
      </c>
      <c r="J20" s="99"/>
      <c r="K20" s="64"/>
    </row>
    <row r="21" spans="1:12" x14ac:dyDescent="0.2">
      <c r="A21" s="64">
        <v>42110</v>
      </c>
      <c r="B21" s="64"/>
      <c r="C21" s="95"/>
      <c r="D21" s="96"/>
      <c r="E21" s="209"/>
      <c r="F21" s="96"/>
      <c r="G21" s="95"/>
      <c r="H21" s="96"/>
      <c r="I21" s="95"/>
      <c r="J21" s="102">
        <v>16</v>
      </c>
      <c r="K21" s="64"/>
    </row>
    <row r="22" spans="1:12" x14ac:dyDescent="0.2">
      <c r="A22" s="64">
        <v>42118</v>
      </c>
      <c r="B22" s="64"/>
      <c r="C22" s="95"/>
      <c r="D22" s="96"/>
      <c r="E22" s="209"/>
      <c r="F22" s="96"/>
      <c r="G22" s="95"/>
      <c r="H22" s="96"/>
      <c r="I22" s="95"/>
      <c r="J22" s="99"/>
      <c r="K22" s="64"/>
    </row>
    <row r="23" spans="1:12" x14ac:dyDescent="0.2">
      <c r="A23" s="64">
        <v>42125</v>
      </c>
      <c r="B23" s="64"/>
      <c r="C23" s="45">
        <v>7.5</v>
      </c>
      <c r="D23" s="46">
        <v>8.3000000000000007</v>
      </c>
      <c r="E23" s="203">
        <v>2550</v>
      </c>
      <c r="F23" s="46">
        <v>25.1</v>
      </c>
      <c r="G23" s="45">
        <v>15.9</v>
      </c>
      <c r="H23" s="46">
        <v>0.78300000000000003</v>
      </c>
      <c r="I23" s="45">
        <v>2.6</v>
      </c>
      <c r="J23" s="99"/>
      <c r="K23" s="64"/>
    </row>
    <row r="24" spans="1:12" x14ac:dyDescent="0.2">
      <c r="A24" s="64">
        <v>42132</v>
      </c>
      <c r="B24" s="64"/>
      <c r="C24" s="95"/>
      <c r="D24" s="96"/>
      <c r="E24" s="209"/>
      <c r="F24" s="96"/>
      <c r="G24" s="95"/>
      <c r="H24" s="96"/>
      <c r="I24" s="95"/>
      <c r="J24" s="99"/>
      <c r="K24" s="64"/>
    </row>
    <row r="25" spans="1:12" x14ac:dyDescent="0.2">
      <c r="A25" s="64">
        <v>42139</v>
      </c>
      <c r="B25" s="64"/>
      <c r="C25" s="95"/>
      <c r="D25" s="96"/>
      <c r="E25" s="209"/>
      <c r="F25" s="96"/>
      <c r="G25" s="95"/>
      <c r="H25" s="96"/>
      <c r="I25" s="95"/>
      <c r="J25" s="99"/>
      <c r="K25" s="64"/>
    </row>
    <row r="26" spans="1:12" x14ac:dyDescent="0.2">
      <c r="A26" s="64">
        <v>42145</v>
      </c>
      <c r="B26" s="64"/>
      <c r="C26" s="95"/>
      <c r="D26" s="96"/>
      <c r="E26" s="209"/>
      <c r="F26" s="96"/>
      <c r="G26" s="95"/>
      <c r="H26" s="96"/>
      <c r="I26" s="95"/>
      <c r="J26" s="99"/>
      <c r="K26" s="64"/>
    </row>
    <row r="27" spans="1:12" x14ac:dyDescent="0.2">
      <c r="A27" s="64">
        <v>42151</v>
      </c>
      <c r="B27" s="64"/>
      <c r="C27" s="95"/>
      <c r="D27" s="96"/>
      <c r="E27" s="209"/>
      <c r="F27" s="96"/>
      <c r="G27" s="95"/>
      <c r="H27" s="96"/>
      <c r="I27" s="95"/>
      <c r="J27" s="99"/>
      <c r="K27" s="64"/>
    </row>
    <row r="28" spans="1:12" x14ac:dyDescent="0.2">
      <c r="A28" s="64">
        <v>42159</v>
      </c>
      <c r="B28" s="64"/>
      <c r="C28" s="95"/>
      <c r="D28" s="96"/>
      <c r="E28" s="209"/>
      <c r="F28" s="96"/>
      <c r="G28" s="95"/>
      <c r="H28" s="96"/>
      <c r="I28" s="95"/>
      <c r="J28" s="99"/>
      <c r="K28" s="64"/>
    </row>
    <row r="29" spans="1:12" x14ac:dyDescent="0.2">
      <c r="A29" s="64">
        <v>42166</v>
      </c>
      <c r="B29" s="64"/>
      <c r="C29" s="95"/>
      <c r="D29" s="96"/>
      <c r="E29" s="209"/>
      <c r="F29" s="96"/>
      <c r="G29" s="95"/>
      <c r="H29" s="96"/>
      <c r="I29" s="95"/>
      <c r="J29" s="99"/>
      <c r="K29" s="64"/>
    </row>
    <row r="30" spans="1:12" x14ac:dyDescent="0.2">
      <c r="A30" s="64">
        <v>42172</v>
      </c>
      <c r="B30" s="64"/>
      <c r="C30" s="95"/>
      <c r="D30" s="96"/>
      <c r="E30" s="209"/>
      <c r="F30" s="96"/>
      <c r="G30" s="95"/>
      <c r="H30" s="96"/>
      <c r="I30" s="95"/>
      <c r="J30" s="99"/>
      <c r="K30" s="64"/>
    </row>
    <row r="31" spans="1:12" x14ac:dyDescent="0.2">
      <c r="A31" s="64">
        <v>42180</v>
      </c>
      <c r="B31" s="64"/>
      <c r="C31" s="95"/>
      <c r="D31" s="96"/>
      <c r="E31" s="209"/>
      <c r="F31" s="96"/>
      <c r="G31" s="95"/>
      <c r="H31" s="96"/>
      <c r="I31" s="95"/>
      <c r="J31" s="99"/>
      <c r="K31" s="64"/>
    </row>
    <row r="32" spans="1:12" x14ac:dyDescent="0.2">
      <c r="A32" s="64">
        <v>42184</v>
      </c>
      <c r="B32" s="64"/>
      <c r="C32" s="95"/>
      <c r="D32" s="96"/>
      <c r="E32" s="209"/>
      <c r="F32" s="96"/>
      <c r="G32" s="95"/>
      <c r="H32" s="96"/>
      <c r="I32" s="95"/>
      <c r="J32" s="99"/>
      <c r="K32" s="64"/>
    </row>
    <row r="33" spans="1:16" x14ac:dyDescent="0.2">
      <c r="A33" s="64">
        <v>42194</v>
      </c>
      <c r="B33" s="64"/>
      <c r="C33" s="156"/>
      <c r="D33" s="95"/>
      <c r="E33" s="312"/>
      <c r="F33" s="100"/>
      <c r="G33" s="96"/>
      <c r="H33" s="95"/>
      <c r="I33" s="96"/>
      <c r="J33" s="95"/>
      <c r="K33" s="102"/>
      <c r="L33" s="64"/>
      <c r="M33" s="3"/>
      <c r="P33" s="128"/>
    </row>
    <row r="34" spans="1:16" x14ac:dyDescent="0.2">
      <c r="A34" s="64">
        <v>42200</v>
      </c>
      <c r="B34" s="64"/>
      <c r="C34" s="156"/>
      <c r="D34" s="95"/>
      <c r="E34" s="312"/>
      <c r="F34" s="100"/>
      <c r="G34" s="96"/>
      <c r="H34" s="95"/>
      <c r="I34" s="96"/>
      <c r="J34" s="95"/>
      <c r="K34" s="102"/>
      <c r="L34" s="64"/>
      <c r="M34" s="3"/>
      <c r="P34" s="128"/>
    </row>
    <row r="35" spans="1:16" x14ac:dyDescent="0.2">
      <c r="A35" s="64">
        <v>42205</v>
      </c>
      <c r="B35" s="64"/>
      <c r="C35" s="156"/>
      <c r="D35" s="95"/>
      <c r="E35" s="312"/>
      <c r="F35" s="100"/>
      <c r="G35" s="96"/>
      <c r="H35" s="95"/>
      <c r="I35" s="96"/>
      <c r="J35" s="95"/>
      <c r="K35" s="102"/>
      <c r="L35" s="64"/>
      <c r="M35" s="3"/>
      <c r="P35" s="128"/>
    </row>
    <row r="36" spans="1:16" x14ac:dyDescent="0.2">
      <c r="A36" s="64">
        <v>42212</v>
      </c>
      <c r="B36" s="64"/>
      <c r="C36" s="156"/>
      <c r="D36" s="95"/>
      <c r="E36" s="312"/>
      <c r="F36" s="100"/>
      <c r="G36" s="96"/>
      <c r="H36" s="95"/>
      <c r="I36" s="96"/>
      <c r="J36" s="95"/>
      <c r="K36" s="102"/>
      <c r="L36" s="64"/>
      <c r="M36" s="3"/>
      <c r="P36" s="128"/>
    </row>
    <row r="37" spans="1:16" x14ac:dyDescent="0.2">
      <c r="A37" s="64">
        <v>42222</v>
      </c>
      <c r="B37" s="64"/>
      <c r="C37" s="156"/>
      <c r="D37" s="95"/>
      <c r="E37" s="312"/>
      <c r="F37" s="100"/>
      <c r="G37" s="96"/>
      <c r="H37" s="95"/>
      <c r="I37" s="96"/>
      <c r="J37" s="95"/>
      <c r="K37" s="102"/>
      <c r="L37" s="64"/>
      <c r="M37" s="3"/>
      <c r="P37" s="128"/>
    </row>
    <row r="38" spans="1:16" x14ac:dyDescent="0.2">
      <c r="A38" s="64">
        <v>42227</v>
      </c>
      <c r="B38" s="64"/>
      <c r="C38" s="156"/>
      <c r="D38" s="95"/>
      <c r="E38" s="312"/>
      <c r="F38" s="100"/>
      <c r="G38" s="96"/>
      <c r="H38" s="95"/>
      <c r="I38" s="96"/>
      <c r="J38" s="95"/>
      <c r="K38" s="102"/>
      <c r="L38" s="64"/>
      <c r="M38" s="3"/>
      <c r="P38" s="128"/>
    </row>
    <row r="39" spans="1:16" x14ac:dyDescent="0.2">
      <c r="A39" s="64">
        <v>42233</v>
      </c>
      <c r="B39" s="64"/>
      <c r="C39" s="156"/>
      <c r="D39" s="95"/>
      <c r="E39" s="312"/>
      <c r="F39" s="100"/>
      <c r="G39" s="96"/>
      <c r="H39" s="95"/>
      <c r="I39" s="96"/>
      <c r="J39" s="95"/>
      <c r="K39" s="102"/>
      <c r="L39" s="64"/>
      <c r="M39" s="3"/>
      <c r="P39" s="128"/>
    </row>
    <row r="40" spans="1:16" x14ac:dyDescent="0.2">
      <c r="A40" s="64">
        <v>42240</v>
      </c>
      <c r="B40" s="64"/>
      <c r="C40" s="156"/>
      <c r="D40" s="95"/>
      <c r="E40" s="312"/>
      <c r="F40" s="100"/>
      <c r="G40" s="96"/>
      <c r="H40" s="95"/>
      <c r="I40" s="96"/>
      <c r="J40" s="95"/>
      <c r="K40" s="102"/>
      <c r="L40" s="64"/>
      <c r="M40" s="3"/>
      <c r="P40" s="128"/>
    </row>
    <row r="41" spans="1:16" x14ac:dyDescent="0.2">
      <c r="A41" s="64">
        <v>42248</v>
      </c>
      <c r="B41" s="64"/>
      <c r="C41" s="156"/>
      <c r="D41" s="95"/>
      <c r="E41" s="312"/>
      <c r="F41" s="100"/>
      <c r="G41" s="96"/>
      <c r="H41" s="95"/>
      <c r="I41" s="96"/>
      <c r="J41" s="95"/>
      <c r="K41" s="102"/>
      <c r="L41" s="64"/>
      <c r="M41" s="3"/>
      <c r="P41" s="128"/>
    </row>
    <row r="42" spans="1:16" x14ac:dyDescent="0.2">
      <c r="A42" s="64">
        <v>42255</v>
      </c>
      <c r="B42" s="64"/>
      <c r="C42" s="156"/>
      <c r="D42" s="95"/>
      <c r="E42" s="312"/>
      <c r="F42" s="100"/>
      <c r="G42" s="96"/>
      <c r="H42" s="95"/>
      <c r="I42" s="96"/>
      <c r="J42" s="95"/>
      <c r="K42" s="102"/>
      <c r="L42" s="64"/>
      <c r="M42" s="3"/>
      <c r="P42" s="128"/>
    </row>
    <row r="43" spans="1:16" x14ac:dyDescent="0.2">
      <c r="A43" s="64">
        <v>42265</v>
      </c>
      <c r="B43" s="64"/>
      <c r="C43" s="156"/>
      <c r="D43" s="95"/>
      <c r="E43" s="312"/>
      <c r="F43" s="100"/>
      <c r="G43" s="96"/>
      <c r="H43" s="95"/>
      <c r="I43" s="96"/>
      <c r="J43" s="95"/>
      <c r="K43" s="102"/>
      <c r="L43" s="64"/>
      <c r="M43" s="3"/>
      <c r="P43" s="128"/>
    </row>
    <row r="44" spans="1:16" x14ac:dyDescent="0.2">
      <c r="A44" s="64">
        <v>42268</v>
      </c>
      <c r="B44" s="64"/>
      <c r="C44" s="156"/>
      <c r="D44" s="95"/>
      <c r="E44" s="312"/>
      <c r="F44" s="100"/>
      <c r="G44" s="96"/>
      <c r="H44" s="95"/>
      <c r="I44" s="96"/>
      <c r="J44" s="95"/>
      <c r="K44" s="102"/>
      <c r="L44" s="64"/>
      <c r="M44" s="3"/>
      <c r="P44" s="128"/>
    </row>
    <row r="45" spans="1:16" x14ac:dyDescent="0.2">
      <c r="A45" s="64">
        <v>42275</v>
      </c>
      <c r="B45" s="64"/>
      <c r="C45" s="156"/>
      <c r="D45" s="95"/>
      <c r="E45" s="312"/>
      <c r="F45" s="100"/>
      <c r="G45" s="96"/>
      <c r="H45" s="95"/>
      <c r="I45" s="96"/>
      <c r="J45" s="95"/>
      <c r="K45" s="102"/>
      <c r="L45" s="64"/>
      <c r="M45" s="3"/>
      <c r="P45" s="128"/>
    </row>
    <row r="46" spans="1:16" x14ac:dyDescent="0.2">
      <c r="A46" s="64">
        <v>42282</v>
      </c>
      <c r="B46" s="64"/>
      <c r="C46" s="95"/>
      <c r="D46" s="96"/>
      <c r="E46" s="209"/>
      <c r="F46" s="96"/>
      <c r="G46" s="45">
        <v>20.399999999999999</v>
      </c>
      <c r="H46" s="46">
        <v>0.55400000000000005</v>
      </c>
      <c r="I46" s="45">
        <v>0.57999999999999996</v>
      </c>
      <c r="J46" s="99"/>
    </row>
    <row r="47" spans="1:16" x14ac:dyDescent="0.2">
      <c r="A47" s="64">
        <v>42293</v>
      </c>
      <c r="B47" s="64"/>
      <c r="C47" s="45">
        <v>6.89</v>
      </c>
      <c r="D47" s="46">
        <v>7.7</v>
      </c>
      <c r="E47" s="203">
        <v>1535</v>
      </c>
      <c r="F47" s="46">
        <v>21.2</v>
      </c>
      <c r="G47" s="45">
        <v>9.3000000000000007</v>
      </c>
      <c r="H47" s="46" t="s">
        <v>304</v>
      </c>
      <c r="I47" s="45">
        <v>1.2</v>
      </c>
      <c r="J47" s="99"/>
    </row>
    <row r="48" spans="1:16" x14ac:dyDescent="0.2">
      <c r="A48" s="64">
        <v>42296</v>
      </c>
      <c r="B48" s="64"/>
      <c r="C48" s="45">
        <v>8.2100000000000009</v>
      </c>
      <c r="D48" s="46">
        <v>7.7</v>
      </c>
      <c r="E48" s="203">
        <v>1737</v>
      </c>
      <c r="F48" s="46">
        <v>17</v>
      </c>
      <c r="G48" s="45">
        <v>17.399999999999999</v>
      </c>
      <c r="H48" s="46" t="s">
        <v>304</v>
      </c>
      <c r="I48" s="45">
        <v>1.4</v>
      </c>
      <c r="J48" s="99"/>
    </row>
    <row r="49" spans="1:10" x14ac:dyDescent="0.2">
      <c r="A49" s="64">
        <v>42303</v>
      </c>
      <c r="B49" s="64"/>
      <c r="C49" s="45">
        <v>10.82</v>
      </c>
      <c r="D49" s="46">
        <v>7.7</v>
      </c>
      <c r="E49" s="203">
        <v>1830</v>
      </c>
      <c r="F49" s="46">
        <v>18.600000000000001</v>
      </c>
      <c r="G49" s="45">
        <v>18.7</v>
      </c>
      <c r="H49" s="46">
        <v>0.52</v>
      </c>
      <c r="I49" s="45">
        <v>1.5</v>
      </c>
      <c r="J49" s="102" t="s">
        <v>318</v>
      </c>
    </row>
    <row r="50" spans="1:10" x14ac:dyDescent="0.2">
      <c r="A50" s="64">
        <v>42314</v>
      </c>
      <c r="B50" s="64"/>
      <c r="C50" s="45">
        <v>13.12</v>
      </c>
      <c r="D50" s="46">
        <v>8</v>
      </c>
      <c r="E50" s="203">
        <v>1710</v>
      </c>
      <c r="F50" s="46">
        <v>11.4</v>
      </c>
      <c r="G50" s="45">
        <v>12.7</v>
      </c>
      <c r="H50" s="311">
        <v>0.65</v>
      </c>
      <c r="I50" s="45">
        <v>1.3</v>
      </c>
      <c r="J50" s="99"/>
    </row>
    <row r="51" spans="1:10" x14ac:dyDescent="0.2">
      <c r="A51" s="64">
        <v>42317</v>
      </c>
      <c r="B51" s="64"/>
      <c r="C51" s="95"/>
      <c r="D51" s="96"/>
      <c r="E51" s="209"/>
      <c r="F51" s="96"/>
      <c r="G51" s="95"/>
      <c r="H51" s="228"/>
      <c r="I51" s="95"/>
      <c r="J51" s="99"/>
    </row>
    <row r="52" spans="1:10" x14ac:dyDescent="0.2">
      <c r="A52" s="64">
        <v>42328</v>
      </c>
      <c r="B52" s="64"/>
      <c r="C52" s="45">
        <v>9.73</v>
      </c>
      <c r="D52" s="46">
        <v>7.7</v>
      </c>
      <c r="E52" s="203">
        <v>2033</v>
      </c>
      <c r="F52" s="46">
        <v>12.5</v>
      </c>
      <c r="G52" s="45">
        <v>6.8</v>
      </c>
      <c r="H52" s="311">
        <v>0.39</v>
      </c>
      <c r="I52" s="45">
        <v>1.7</v>
      </c>
      <c r="J52" s="99"/>
    </row>
    <row r="53" spans="1:10" x14ac:dyDescent="0.2">
      <c r="A53" s="64">
        <v>42331</v>
      </c>
      <c r="B53" s="64"/>
      <c r="C53" s="45">
        <v>9.33</v>
      </c>
      <c r="D53" s="46">
        <v>7.8</v>
      </c>
      <c r="E53" s="203">
        <v>2108</v>
      </c>
      <c r="F53" s="46">
        <v>14.4</v>
      </c>
      <c r="G53" s="45">
        <v>5.9</v>
      </c>
      <c r="H53" s="311">
        <v>0.39</v>
      </c>
      <c r="I53" s="45">
        <v>1.5</v>
      </c>
      <c r="J53" s="102">
        <v>20</v>
      </c>
    </row>
    <row r="54" spans="1:10" x14ac:dyDescent="0.2">
      <c r="A54" s="64">
        <v>42338</v>
      </c>
      <c r="B54" s="64"/>
      <c r="C54" s="45">
        <v>10.37</v>
      </c>
      <c r="D54" s="46">
        <v>8</v>
      </c>
      <c r="E54" s="203">
        <v>2264</v>
      </c>
      <c r="F54" s="46">
        <v>8.4</v>
      </c>
      <c r="G54" s="45">
        <v>4.3</v>
      </c>
      <c r="H54" s="311">
        <v>0.39</v>
      </c>
      <c r="I54" s="45">
        <v>1.7</v>
      </c>
      <c r="J54" s="99"/>
    </row>
    <row r="55" spans="1:10" x14ac:dyDescent="0.2">
      <c r="A55" s="64">
        <v>42345</v>
      </c>
      <c r="B55" s="64"/>
      <c r="C55" s="45">
        <v>9.57</v>
      </c>
      <c r="D55" s="46">
        <v>8.1999999999999993</v>
      </c>
      <c r="E55" s="203">
        <v>2507</v>
      </c>
      <c r="F55" s="46">
        <v>12.5</v>
      </c>
      <c r="G55" s="45">
        <v>5.5</v>
      </c>
      <c r="H55" s="311">
        <v>0.39</v>
      </c>
      <c r="I55" s="45">
        <v>1.9</v>
      </c>
      <c r="J55" s="99"/>
    </row>
    <row r="56" spans="1:10" x14ac:dyDescent="0.2">
      <c r="A56" s="64">
        <v>42353</v>
      </c>
      <c r="B56" s="64"/>
      <c r="C56" s="45">
        <v>9.23</v>
      </c>
      <c r="D56" s="46">
        <v>8.1999999999999993</v>
      </c>
      <c r="E56" s="203">
        <v>2325</v>
      </c>
      <c r="F56" s="46">
        <v>9.1</v>
      </c>
      <c r="G56" s="45">
        <v>4.3</v>
      </c>
      <c r="H56" s="311">
        <v>0.55000000000000004</v>
      </c>
      <c r="I56" s="45">
        <v>1.8</v>
      </c>
      <c r="J56" s="99"/>
    </row>
    <row r="57" spans="1:10" x14ac:dyDescent="0.2">
      <c r="A57" s="64">
        <v>42359</v>
      </c>
      <c r="B57" s="64"/>
      <c r="C57" s="45">
        <v>8.44</v>
      </c>
      <c r="D57" s="46">
        <v>7.8</v>
      </c>
      <c r="E57" s="203">
        <v>2499</v>
      </c>
      <c r="F57" s="46">
        <v>10.199999999999999</v>
      </c>
      <c r="G57" s="45">
        <v>6.7</v>
      </c>
      <c r="H57" s="311">
        <v>0.39</v>
      </c>
      <c r="I57" s="45">
        <v>1.9</v>
      </c>
      <c r="J57" s="99"/>
    </row>
    <row r="58" spans="1:10" x14ac:dyDescent="0.2">
      <c r="A58" s="65">
        <v>42367</v>
      </c>
      <c r="B58" s="65"/>
      <c r="C58" s="52">
        <v>10.34</v>
      </c>
      <c r="D58" s="112">
        <v>8.1999999999999993</v>
      </c>
      <c r="E58" s="206">
        <v>2079</v>
      </c>
      <c r="F58" s="112">
        <v>8.1999999999999993</v>
      </c>
      <c r="G58" s="52">
        <v>4.8</v>
      </c>
      <c r="H58" s="231">
        <v>0.98</v>
      </c>
      <c r="I58" s="52">
        <v>1.7</v>
      </c>
      <c r="J58" s="113">
        <v>14</v>
      </c>
    </row>
    <row r="59" spans="1:10" ht="15" x14ac:dyDescent="0.25">
      <c r="A59" s="6" t="s">
        <v>369</v>
      </c>
      <c r="B59" s="6"/>
    </row>
    <row r="60" spans="1:10" ht="15" x14ac:dyDescent="0.25">
      <c r="A60" s="6"/>
    </row>
    <row r="64" spans="1:10" ht="15" customHeight="1" x14ac:dyDescent="0.25">
      <c r="A64" s="350" t="s">
        <v>131</v>
      </c>
      <c r="B64" s="351"/>
      <c r="C64" s="351"/>
      <c r="D64" s="351"/>
      <c r="E64" s="351"/>
      <c r="F64" s="351"/>
      <c r="G64" s="352"/>
    </row>
    <row r="65" spans="1:7" ht="60" customHeight="1" x14ac:dyDescent="0.2">
      <c r="A65" s="14" t="s">
        <v>80</v>
      </c>
      <c r="B65" s="147"/>
      <c r="C65" s="14" t="s">
        <v>132</v>
      </c>
      <c r="D65" s="14" t="s">
        <v>133</v>
      </c>
      <c r="E65" s="14" t="s">
        <v>134</v>
      </c>
      <c r="F65" s="14" t="s">
        <v>135</v>
      </c>
      <c r="G65" s="14" t="s">
        <v>136</v>
      </c>
    </row>
    <row r="66" spans="1:7" ht="15" x14ac:dyDescent="0.2">
      <c r="A66" s="15" t="s">
        <v>84</v>
      </c>
      <c r="B66" s="15"/>
      <c r="C66" s="15" t="s">
        <v>114</v>
      </c>
      <c r="D66" s="15" t="s">
        <v>114</v>
      </c>
      <c r="E66" s="15" t="s">
        <v>114</v>
      </c>
      <c r="F66" s="15" t="s">
        <v>114</v>
      </c>
      <c r="G66" s="15" t="s">
        <v>114</v>
      </c>
    </row>
    <row r="67" spans="1:7" ht="15" x14ac:dyDescent="0.2">
      <c r="A67" s="15" t="s">
        <v>87</v>
      </c>
      <c r="B67" s="15"/>
      <c r="C67" s="15" t="s">
        <v>91</v>
      </c>
      <c r="D67" s="15" t="s">
        <v>91</v>
      </c>
      <c r="E67" s="15" t="s">
        <v>91</v>
      </c>
      <c r="F67" s="15" t="s">
        <v>91</v>
      </c>
      <c r="G67" s="15" t="s">
        <v>91</v>
      </c>
    </row>
    <row r="68" spans="1:7" x14ac:dyDescent="0.2">
      <c r="A68" s="63">
        <v>42017</v>
      </c>
      <c r="B68" s="63"/>
      <c r="C68" s="79">
        <v>0.16</v>
      </c>
      <c r="D68" s="58">
        <v>0.27</v>
      </c>
      <c r="E68" s="79">
        <v>1.7</v>
      </c>
      <c r="F68" s="58">
        <v>0.15</v>
      </c>
      <c r="G68" s="79">
        <v>0.16</v>
      </c>
    </row>
    <row r="69" spans="1:7" x14ac:dyDescent="0.2">
      <c r="A69" s="64">
        <v>42054</v>
      </c>
      <c r="B69" s="64"/>
      <c r="C69" s="76" t="s">
        <v>253</v>
      </c>
      <c r="D69" s="47">
        <v>0.24</v>
      </c>
      <c r="E69" s="76">
        <v>1.5</v>
      </c>
      <c r="F69" s="47">
        <v>0.51</v>
      </c>
      <c r="G69" s="76" t="s">
        <v>255</v>
      </c>
    </row>
    <row r="70" spans="1:7" x14ac:dyDescent="0.2">
      <c r="A70" s="64">
        <v>42095</v>
      </c>
      <c r="B70" s="64"/>
      <c r="C70" s="76" t="s">
        <v>247</v>
      </c>
      <c r="D70" s="47">
        <v>0.17</v>
      </c>
      <c r="E70" s="76" t="s">
        <v>254</v>
      </c>
      <c r="F70" s="47">
        <v>0.56999999999999995</v>
      </c>
      <c r="G70" s="76">
        <v>0.43</v>
      </c>
    </row>
    <row r="71" spans="1:7" x14ac:dyDescent="0.2">
      <c r="A71" s="64">
        <v>42145</v>
      </c>
      <c r="B71" s="64"/>
      <c r="C71" s="75"/>
      <c r="D71" s="92"/>
      <c r="E71" s="75"/>
      <c r="F71" s="92"/>
      <c r="G71" s="75"/>
    </row>
    <row r="72" spans="1:7" x14ac:dyDescent="0.2">
      <c r="A72" s="64">
        <v>42151</v>
      </c>
      <c r="B72" s="64"/>
      <c r="C72" s="75"/>
      <c r="D72" s="92"/>
      <c r="E72" s="75"/>
      <c r="F72" s="92"/>
      <c r="G72" s="75"/>
    </row>
    <row r="73" spans="1:7" x14ac:dyDescent="0.2">
      <c r="A73" s="64">
        <v>42172</v>
      </c>
      <c r="B73" s="64"/>
      <c r="C73" s="75"/>
      <c r="D73" s="92"/>
      <c r="E73" s="75"/>
      <c r="F73" s="92"/>
      <c r="G73" s="75"/>
    </row>
    <row r="74" spans="1:7" x14ac:dyDescent="0.2">
      <c r="A74" s="64">
        <v>42184</v>
      </c>
      <c r="B74" s="64"/>
      <c r="C74" s="75"/>
      <c r="D74" s="92"/>
      <c r="E74" s="75"/>
      <c r="F74" s="92"/>
      <c r="G74" s="75"/>
    </row>
    <row r="75" spans="1:7" x14ac:dyDescent="0.2">
      <c r="A75" s="64">
        <v>42303</v>
      </c>
      <c r="B75" s="64"/>
      <c r="C75" s="76" t="s">
        <v>269</v>
      </c>
      <c r="D75" s="47">
        <v>0.17</v>
      </c>
      <c r="E75" s="155"/>
      <c r="F75" s="75"/>
      <c r="G75" s="75"/>
    </row>
    <row r="76" spans="1:7" x14ac:dyDescent="0.2">
      <c r="A76" s="64">
        <v>42331</v>
      </c>
      <c r="B76" s="64"/>
      <c r="C76" s="76">
        <v>2.1999999999999999E-2</v>
      </c>
      <c r="D76" s="47">
        <v>0.1</v>
      </c>
      <c r="E76" s="155"/>
      <c r="F76" s="75"/>
      <c r="G76" s="75"/>
    </row>
    <row r="77" spans="1:7" x14ac:dyDescent="0.2">
      <c r="A77" s="65">
        <v>42367</v>
      </c>
      <c r="B77" s="65"/>
      <c r="C77" s="77" t="s">
        <v>319</v>
      </c>
      <c r="D77" s="103">
        <v>0.13</v>
      </c>
      <c r="E77" s="173"/>
      <c r="F77" s="162"/>
      <c r="G77" s="162"/>
    </row>
    <row r="78" spans="1:7" ht="15" x14ac:dyDescent="0.25">
      <c r="A78" s="6" t="s">
        <v>96</v>
      </c>
      <c r="B78" s="6" t="s">
        <v>330</v>
      </c>
    </row>
  </sheetData>
  <mergeCells count="7">
    <mergeCell ref="A64:G64"/>
    <mergeCell ref="L4:O4"/>
    <mergeCell ref="C3:G3"/>
    <mergeCell ref="H3:H4"/>
    <mergeCell ref="I3:I4"/>
    <mergeCell ref="J3:J4"/>
    <mergeCell ref="B3:B4"/>
  </mergeCells>
  <pageMargins left="0.7" right="0.7" top="0.75" bottom="0.75" header="0.3" footer="0.3"/>
  <pageSetup scale="54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2:G59"/>
  <sheetViews>
    <sheetView zoomScale="80" zoomScaleNormal="8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B65" sqref="B65"/>
    </sheetView>
  </sheetViews>
  <sheetFormatPr defaultColWidth="9.140625" defaultRowHeight="14.25" x14ac:dyDescent="0.2"/>
  <cols>
    <col min="1" max="1" width="16.7109375" style="3" customWidth="1"/>
    <col min="2" max="3" width="16.7109375" style="193" customWidth="1"/>
    <col min="4" max="4" width="16.7109375" style="217" customWidth="1"/>
    <col min="5" max="7" width="16.7109375" style="193" customWidth="1"/>
    <col min="8" max="16384" width="9.140625" style="3"/>
  </cols>
  <sheetData>
    <row r="2" spans="1:7" ht="15" x14ac:dyDescent="0.25">
      <c r="A2" s="6" t="s">
        <v>142</v>
      </c>
    </row>
    <row r="3" spans="1:7" ht="15" x14ac:dyDescent="0.25">
      <c r="A3" s="310"/>
      <c r="B3" s="354" t="s">
        <v>123</v>
      </c>
      <c r="C3" s="355"/>
      <c r="D3" s="355"/>
      <c r="E3" s="355"/>
      <c r="F3" s="356"/>
      <c r="G3" s="218"/>
    </row>
    <row r="4" spans="1:7" s="5" customFormat="1" ht="60" customHeight="1" x14ac:dyDescent="0.25">
      <c r="A4" s="14" t="s">
        <v>80</v>
      </c>
      <c r="B4" s="192" t="s">
        <v>126</v>
      </c>
      <c r="C4" s="192" t="s">
        <v>127</v>
      </c>
      <c r="D4" s="199" t="s">
        <v>83</v>
      </c>
      <c r="E4" s="192" t="s">
        <v>82</v>
      </c>
      <c r="F4" s="192" t="s">
        <v>128</v>
      </c>
      <c r="G4" s="192" t="s">
        <v>104</v>
      </c>
    </row>
    <row r="5" spans="1:7" ht="15" x14ac:dyDescent="0.2">
      <c r="A5" s="15" t="s">
        <v>84</v>
      </c>
      <c r="B5" s="15" t="s">
        <v>114</v>
      </c>
      <c r="C5" s="15" t="s">
        <v>114</v>
      </c>
      <c r="D5" s="200" t="s">
        <v>114</v>
      </c>
      <c r="E5" s="15" t="s">
        <v>114</v>
      </c>
      <c r="F5" s="15" t="s">
        <v>114</v>
      </c>
      <c r="G5" s="15" t="s">
        <v>114</v>
      </c>
    </row>
    <row r="6" spans="1:7" ht="15" x14ac:dyDescent="0.2">
      <c r="A6" s="15" t="s">
        <v>87</v>
      </c>
      <c r="B6" s="15" t="s">
        <v>91</v>
      </c>
      <c r="C6" s="15" t="s">
        <v>129</v>
      </c>
      <c r="D6" s="200" t="s">
        <v>90</v>
      </c>
      <c r="E6" s="15" t="s">
        <v>89</v>
      </c>
      <c r="F6" s="15" t="s">
        <v>130</v>
      </c>
      <c r="G6" s="15" t="s">
        <v>143</v>
      </c>
    </row>
    <row r="7" spans="1:7" x14ac:dyDescent="0.2">
      <c r="A7" s="63">
        <v>42013</v>
      </c>
      <c r="B7" s="219"/>
      <c r="C7" s="220"/>
      <c r="D7" s="221"/>
      <c r="E7" s="220"/>
      <c r="F7" s="219"/>
      <c r="G7" s="222"/>
    </row>
    <row r="8" spans="1:7" x14ac:dyDescent="0.2">
      <c r="A8" s="64">
        <v>42017</v>
      </c>
      <c r="B8" s="223"/>
      <c r="C8" s="110"/>
      <c r="D8" s="224"/>
      <c r="E8" s="110"/>
      <c r="F8" s="223"/>
      <c r="G8" s="225"/>
    </row>
    <row r="9" spans="1:7" x14ac:dyDescent="0.2">
      <c r="A9" s="64">
        <v>42027</v>
      </c>
      <c r="B9" s="223"/>
      <c r="C9" s="110"/>
      <c r="D9" s="224"/>
      <c r="E9" s="110"/>
      <c r="F9" s="223"/>
      <c r="G9" s="225"/>
    </row>
    <row r="10" spans="1:7" x14ac:dyDescent="0.2">
      <c r="A10" s="64">
        <v>42034</v>
      </c>
      <c r="B10" s="223"/>
      <c r="C10" s="110"/>
      <c r="D10" s="224"/>
      <c r="E10" s="110"/>
      <c r="F10" s="223"/>
      <c r="G10" s="225"/>
    </row>
    <row r="11" spans="1:7" x14ac:dyDescent="0.2">
      <c r="A11" s="64">
        <v>42039</v>
      </c>
      <c r="B11" s="223"/>
      <c r="C11" s="110"/>
      <c r="D11" s="224"/>
      <c r="E11" s="110"/>
      <c r="F11" s="223"/>
      <c r="G11" s="225"/>
    </row>
    <row r="12" spans="1:7" x14ac:dyDescent="0.2">
      <c r="A12" s="64">
        <v>42048</v>
      </c>
      <c r="B12" s="223"/>
      <c r="C12" s="110"/>
      <c r="D12" s="224"/>
      <c r="E12" s="110"/>
      <c r="F12" s="223"/>
      <c r="G12" s="225"/>
    </row>
    <row r="13" spans="1:7" x14ac:dyDescent="0.2">
      <c r="A13" s="64">
        <v>42054</v>
      </c>
      <c r="B13" s="223"/>
      <c r="C13" s="110"/>
      <c r="D13" s="224"/>
      <c r="E13" s="110"/>
      <c r="F13" s="223"/>
      <c r="G13" s="225"/>
    </row>
    <row r="14" spans="1:7" x14ac:dyDescent="0.2">
      <c r="A14" s="64">
        <v>42062</v>
      </c>
      <c r="B14" s="223"/>
      <c r="C14" s="110"/>
      <c r="D14" s="224"/>
      <c r="E14" s="110"/>
      <c r="F14" s="223"/>
      <c r="G14" s="225"/>
    </row>
    <row r="15" spans="1:7" x14ac:dyDescent="0.2">
      <c r="A15" s="64">
        <v>42069</v>
      </c>
      <c r="B15" s="223"/>
      <c r="C15" s="110"/>
      <c r="D15" s="224"/>
      <c r="E15" s="110"/>
      <c r="F15" s="223"/>
      <c r="G15" s="225"/>
    </row>
    <row r="16" spans="1:7" x14ac:dyDescent="0.2">
      <c r="A16" s="64">
        <v>42076</v>
      </c>
      <c r="B16" s="223"/>
      <c r="C16" s="110"/>
      <c r="D16" s="224"/>
      <c r="E16" s="110"/>
      <c r="F16" s="223"/>
      <c r="G16" s="225"/>
    </row>
    <row r="17" spans="1:7" x14ac:dyDescent="0.2">
      <c r="A17" s="64">
        <v>42083</v>
      </c>
      <c r="B17" s="223"/>
      <c r="C17" s="110"/>
      <c r="D17" s="224"/>
      <c r="E17" s="110"/>
      <c r="F17" s="223"/>
      <c r="G17" s="225"/>
    </row>
    <row r="18" spans="1:7" x14ac:dyDescent="0.2">
      <c r="A18" s="64">
        <v>42090</v>
      </c>
      <c r="B18" s="223"/>
      <c r="C18" s="110"/>
      <c r="D18" s="224"/>
      <c r="E18" s="110"/>
      <c r="F18" s="223"/>
      <c r="G18" s="225"/>
    </row>
    <row r="19" spans="1:7" x14ac:dyDescent="0.2">
      <c r="A19" s="64">
        <v>42095</v>
      </c>
      <c r="B19" s="223"/>
      <c r="C19" s="110"/>
      <c r="D19" s="224"/>
      <c r="E19" s="110"/>
      <c r="F19" s="223"/>
      <c r="G19" s="225"/>
    </row>
    <row r="20" spans="1:7" x14ac:dyDescent="0.2">
      <c r="A20" s="64">
        <v>42104</v>
      </c>
      <c r="B20" s="223"/>
      <c r="C20" s="110"/>
      <c r="D20" s="224"/>
      <c r="E20" s="110"/>
      <c r="F20" s="223"/>
      <c r="G20" s="225"/>
    </row>
    <row r="21" spans="1:7" x14ac:dyDescent="0.2">
      <c r="A21" s="64">
        <v>42110</v>
      </c>
      <c r="B21" s="223"/>
      <c r="C21" s="110"/>
      <c r="D21" s="224"/>
      <c r="E21" s="110"/>
      <c r="F21" s="223"/>
      <c r="G21" s="225"/>
    </row>
    <row r="22" spans="1:7" x14ac:dyDescent="0.2">
      <c r="A22" s="64">
        <v>42118</v>
      </c>
      <c r="B22" s="223"/>
      <c r="C22" s="110"/>
      <c r="D22" s="224"/>
      <c r="E22" s="110"/>
      <c r="F22" s="223"/>
      <c r="G22" s="225"/>
    </row>
    <row r="23" spans="1:7" x14ac:dyDescent="0.2">
      <c r="A23" s="64">
        <v>42125</v>
      </c>
      <c r="B23" s="223"/>
      <c r="C23" s="110"/>
      <c r="D23" s="224"/>
      <c r="E23" s="110"/>
      <c r="F23" s="223"/>
      <c r="G23" s="225"/>
    </row>
    <row r="24" spans="1:7" x14ac:dyDescent="0.2">
      <c r="A24" s="64">
        <v>42132</v>
      </c>
      <c r="B24" s="223"/>
      <c r="C24" s="110"/>
      <c r="D24" s="224"/>
      <c r="E24" s="110"/>
      <c r="F24" s="223"/>
      <c r="G24" s="225"/>
    </row>
    <row r="25" spans="1:7" x14ac:dyDescent="0.2">
      <c r="A25" s="64">
        <v>42139</v>
      </c>
      <c r="B25" s="223"/>
      <c r="C25" s="110"/>
      <c r="D25" s="224"/>
      <c r="E25" s="110"/>
      <c r="F25" s="223"/>
      <c r="G25" s="225"/>
    </row>
    <row r="26" spans="1:7" x14ac:dyDescent="0.2">
      <c r="A26" s="64">
        <v>42145</v>
      </c>
      <c r="B26" s="223"/>
      <c r="C26" s="110"/>
      <c r="D26" s="224"/>
      <c r="E26" s="110"/>
      <c r="F26" s="223"/>
      <c r="G26" s="225"/>
    </row>
    <row r="27" spans="1:7" x14ac:dyDescent="0.2">
      <c r="A27" s="64">
        <v>42151</v>
      </c>
      <c r="B27" s="223"/>
      <c r="C27" s="110"/>
      <c r="D27" s="224"/>
      <c r="E27" s="110"/>
      <c r="F27" s="223"/>
      <c r="G27" s="225"/>
    </row>
    <row r="28" spans="1:7" x14ac:dyDescent="0.2">
      <c r="A28" s="64">
        <v>42159</v>
      </c>
      <c r="B28" s="223"/>
      <c r="C28" s="110"/>
      <c r="D28" s="224"/>
      <c r="E28" s="110"/>
      <c r="F28" s="223"/>
      <c r="G28" s="225"/>
    </row>
    <row r="29" spans="1:7" x14ac:dyDescent="0.2">
      <c r="A29" s="64">
        <v>42166</v>
      </c>
      <c r="B29" s="223"/>
      <c r="C29" s="110"/>
      <c r="D29" s="224"/>
      <c r="E29" s="110"/>
      <c r="F29" s="223"/>
      <c r="G29" s="225"/>
    </row>
    <row r="30" spans="1:7" x14ac:dyDescent="0.2">
      <c r="A30" s="64">
        <v>42172</v>
      </c>
      <c r="B30" s="223"/>
      <c r="C30" s="110"/>
      <c r="D30" s="224"/>
      <c r="E30" s="110"/>
      <c r="F30" s="223"/>
      <c r="G30" s="225"/>
    </row>
    <row r="31" spans="1:7" x14ac:dyDescent="0.2">
      <c r="A31" s="64">
        <v>42180</v>
      </c>
      <c r="B31" s="223"/>
      <c r="C31" s="110"/>
      <c r="D31" s="224"/>
      <c r="E31" s="110"/>
      <c r="F31" s="223"/>
      <c r="G31" s="225"/>
    </row>
    <row r="32" spans="1:7" x14ac:dyDescent="0.2">
      <c r="A32" s="64">
        <v>42184</v>
      </c>
      <c r="B32" s="223"/>
      <c r="C32" s="110"/>
      <c r="D32" s="224"/>
      <c r="E32" s="110"/>
      <c r="F32" s="223"/>
      <c r="G32" s="225"/>
    </row>
    <row r="33" spans="1:7" x14ac:dyDescent="0.2">
      <c r="A33" s="64">
        <v>42194</v>
      </c>
      <c r="B33" s="223"/>
      <c r="C33" s="110"/>
      <c r="D33" s="224"/>
      <c r="E33" s="110"/>
      <c r="F33" s="223"/>
      <c r="G33" s="225"/>
    </row>
    <row r="34" spans="1:7" x14ac:dyDescent="0.2">
      <c r="A34" s="64">
        <v>42200</v>
      </c>
      <c r="B34" s="223"/>
      <c r="C34" s="110"/>
      <c r="D34" s="224"/>
      <c r="E34" s="110"/>
      <c r="F34" s="223"/>
      <c r="G34" s="225"/>
    </row>
    <row r="35" spans="1:7" x14ac:dyDescent="0.2">
      <c r="A35" s="64">
        <v>42205</v>
      </c>
      <c r="B35" s="223"/>
      <c r="C35" s="110"/>
      <c r="D35" s="224"/>
      <c r="E35" s="110"/>
      <c r="F35" s="223"/>
      <c r="G35" s="225"/>
    </row>
    <row r="36" spans="1:7" x14ac:dyDescent="0.2">
      <c r="A36" s="64">
        <v>42212</v>
      </c>
      <c r="B36" s="223"/>
      <c r="C36" s="110"/>
      <c r="D36" s="224"/>
      <c r="E36" s="110"/>
      <c r="F36" s="223"/>
      <c r="G36" s="225"/>
    </row>
    <row r="37" spans="1:7" x14ac:dyDescent="0.2">
      <c r="A37" s="64">
        <v>42222</v>
      </c>
      <c r="B37" s="223"/>
      <c r="C37" s="110"/>
      <c r="D37" s="224"/>
      <c r="E37" s="110"/>
      <c r="F37" s="223"/>
      <c r="G37" s="225"/>
    </row>
    <row r="38" spans="1:7" x14ac:dyDescent="0.2">
      <c r="A38" s="64">
        <v>42227</v>
      </c>
      <c r="B38" s="223"/>
      <c r="C38" s="110"/>
      <c r="D38" s="224"/>
      <c r="E38" s="110"/>
      <c r="F38" s="223"/>
      <c r="G38" s="225"/>
    </row>
    <row r="39" spans="1:7" x14ac:dyDescent="0.2">
      <c r="A39" s="64">
        <v>42233</v>
      </c>
      <c r="B39" s="223"/>
      <c r="C39" s="110"/>
      <c r="D39" s="224"/>
      <c r="E39" s="110"/>
      <c r="F39" s="223"/>
      <c r="G39" s="225"/>
    </row>
    <row r="40" spans="1:7" x14ac:dyDescent="0.2">
      <c r="A40" s="64">
        <v>42240</v>
      </c>
      <c r="B40" s="223"/>
      <c r="C40" s="110"/>
      <c r="D40" s="224"/>
      <c r="E40" s="110"/>
      <c r="F40" s="223"/>
      <c r="G40" s="225"/>
    </row>
    <row r="41" spans="1:7" x14ac:dyDescent="0.2">
      <c r="A41" s="64">
        <v>42248</v>
      </c>
      <c r="B41" s="223"/>
      <c r="C41" s="110"/>
      <c r="D41" s="224"/>
      <c r="E41" s="110"/>
      <c r="F41" s="223"/>
      <c r="G41" s="225"/>
    </row>
    <row r="42" spans="1:7" x14ac:dyDescent="0.2">
      <c r="A42" s="64">
        <v>42255</v>
      </c>
      <c r="B42" s="223"/>
      <c r="C42" s="110"/>
      <c r="D42" s="224"/>
      <c r="E42" s="110"/>
      <c r="F42" s="223"/>
      <c r="G42" s="225"/>
    </row>
    <row r="43" spans="1:7" x14ac:dyDescent="0.2">
      <c r="A43" s="64">
        <v>42265</v>
      </c>
      <c r="B43" s="223"/>
      <c r="C43" s="110"/>
      <c r="D43" s="224"/>
      <c r="E43" s="110"/>
      <c r="F43" s="223"/>
      <c r="G43" s="225"/>
    </row>
    <row r="44" spans="1:7" x14ac:dyDescent="0.2">
      <c r="A44" s="64">
        <v>42268</v>
      </c>
      <c r="B44" s="223"/>
      <c r="C44" s="110"/>
      <c r="D44" s="224"/>
      <c r="E44" s="110"/>
      <c r="F44" s="223"/>
      <c r="G44" s="225"/>
    </row>
    <row r="45" spans="1:7" x14ac:dyDescent="0.2">
      <c r="A45" s="64">
        <v>42275</v>
      </c>
      <c r="B45" s="223"/>
      <c r="C45" s="110"/>
      <c r="D45" s="224"/>
      <c r="E45" s="110"/>
      <c r="F45" s="223"/>
      <c r="G45" s="225"/>
    </row>
    <row r="46" spans="1:7" s="86" customFormat="1" x14ac:dyDescent="0.2">
      <c r="A46" s="64">
        <v>42282</v>
      </c>
      <c r="B46" s="223"/>
      <c r="C46" s="110"/>
      <c r="D46" s="224"/>
      <c r="E46" s="110"/>
      <c r="F46" s="117">
        <v>55.5</v>
      </c>
      <c r="G46" s="226">
        <v>0.8</v>
      </c>
    </row>
    <row r="47" spans="1:7" s="86" customFormat="1" x14ac:dyDescent="0.2">
      <c r="A47" s="64">
        <v>42293</v>
      </c>
      <c r="B47" s="117">
        <v>7.5</v>
      </c>
      <c r="C47" s="118">
        <v>7.7</v>
      </c>
      <c r="D47" s="227">
        <v>1689</v>
      </c>
      <c r="E47" s="118">
        <v>21.4</v>
      </c>
      <c r="F47" s="117">
        <v>17.399999999999999</v>
      </c>
      <c r="G47" s="226">
        <v>0.435</v>
      </c>
    </row>
    <row r="48" spans="1:7" s="86" customFormat="1" x14ac:dyDescent="0.2">
      <c r="A48" s="64">
        <v>42296</v>
      </c>
      <c r="B48" s="117">
        <v>9</v>
      </c>
      <c r="C48" s="118">
        <v>7.9</v>
      </c>
      <c r="D48" s="227">
        <v>1651</v>
      </c>
      <c r="E48" s="118">
        <v>19.5</v>
      </c>
      <c r="F48" s="117">
        <v>16.899999999999999</v>
      </c>
      <c r="G48" s="226">
        <v>0.442</v>
      </c>
    </row>
    <row r="49" spans="1:7" x14ac:dyDescent="0.2">
      <c r="A49" s="64">
        <v>42303</v>
      </c>
      <c r="B49" s="117">
        <v>10.5</v>
      </c>
      <c r="C49" s="118">
        <v>7.6</v>
      </c>
      <c r="D49" s="227">
        <v>1911</v>
      </c>
      <c r="E49" s="118">
        <v>18.600000000000001</v>
      </c>
      <c r="F49" s="117">
        <v>9</v>
      </c>
      <c r="G49" s="226">
        <v>0.442</v>
      </c>
    </row>
    <row r="50" spans="1:7" x14ac:dyDescent="0.2">
      <c r="A50" s="64">
        <v>42314</v>
      </c>
      <c r="B50" s="117">
        <v>15.8</v>
      </c>
      <c r="C50" s="118">
        <v>8</v>
      </c>
      <c r="D50" s="227">
        <v>3819</v>
      </c>
      <c r="E50" s="118">
        <v>11.9</v>
      </c>
      <c r="F50" s="117">
        <v>22</v>
      </c>
      <c r="G50" s="226">
        <v>3.43</v>
      </c>
    </row>
    <row r="51" spans="1:7" x14ac:dyDescent="0.2">
      <c r="A51" s="64">
        <v>42317</v>
      </c>
      <c r="B51" s="119"/>
      <c r="C51" s="120"/>
      <c r="D51" s="224"/>
      <c r="E51" s="120"/>
      <c r="F51" s="119"/>
      <c r="G51" s="225"/>
    </row>
    <row r="52" spans="1:7" x14ac:dyDescent="0.2">
      <c r="A52" s="64">
        <v>42328</v>
      </c>
      <c r="B52" s="117">
        <v>9.5</v>
      </c>
      <c r="C52" s="118">
        <v>8.4</v>
      </c>
      <c r="D52" s="227">
        <v>3897</v>
      </c>
      <c r="E52" s="118">
        <v>12.9</v>
      </c>
      <c r="F52" s="117">
        <v>13</v>
      </c>
      <c r="G52" s="226">
        <v>3.76</v>
      </c>
    </row>
    <row r="53" spans="1:7" x14ac:dyDescent="0.2">
      <c r="A53" s="64">
        <v>42331</v>
      </c>
      <c r="B53" s="228"/>
      <c r="C53" s="228"/>
      <c r="D53" s="229"/>
      <c r="E53" s="228"/>
      <c r="F53" s="228"/>
      <c r="G53" s="226">
        <v>1.69</v>
      </c>
    </row>
    <row r="54" spans="1:7" x14ac:dyDescent="0.2">
      <c r="A54" s="64">
        <v>42338</v>
      </c>
      <c r="B54" s="117">
        <v>7.3</v>
      </c>
      <c r="C54" s="118">
        <v>8</v>
      </c>
      <c r="D54" s="227">
        <v>4554</v>
      </c>
      <c r="E54" s="118">
        <v>8.4</v>
      </c>
      <c r="F54" s="117">
        <v>16.899999999999999</v>
      </c>
      <c r="G54" s="226">
        <v>5.86</v>
      </c>
    </row>
    <row r="55" spans="1:7" x14ac:dyDescent="0.2">
      <c r="A55" s="64">
        <v>42345</v>
      </c>
      <c r="B55" s="117">
        <v>9.5</v>
      </c>
      <c r="C55" s="118">
        <v>7.9</v>
      </c>
      <c r="D55" s="227">
        <v>3184</v>
      </c>
      <c r="E55" s="118">
        <v>12.5</v>
      </c>
      <c r="F55" s="117">
        <v>10.9</v>
      </c>
      <c r="G55" s="226">
        <v>2.31</v>
      </c>
    </row>
    <row r="56" spans="1:7" x14ac:dyDescent="0.2">
      <c r="A56" s="64">
        <v>42353</v>
      </c>
      <c r="B56" s="117">
        <v>7.8</v>
      </c>
      <c r="C56" s="118">
        <v>8.3000000000000007</v>
      </c>
      <c r="D56" s="227">
        <v>3688</v>
      </c>
      <c r="E56" s="118">
        <v>8.6999999999999993</v>
      </c>
      <c r="F56" s="117">
        <v>5.4</v>
      </c>
      <c r="G56" s="226">
        <v>4.08</v>
      </c>
    </row>
    <row r="57" spans="1:7" x14ac:dyDescent="0.2">
      <c r="A57" s="64">
        <v>42359</v>
      </c>
      <c r="B57" s="117">
        <v>7.2</v>
      </c>
      <c r="C57" s="118">
        <v>7.8</v>
      </c>
      <c r="D57" s="227">
        <v>5223</v>
      </c>
      <c r="E57" s="118">
        <v>9.6</v>
      </c>
      <c r="F57" s="117">
        <v>5.9</v>
      </c>
      <c r="G57" s="226" t="s">
        <v>320</v>
      </c>
    </row>
    <row r="58" spans="1:7" x14ac:dyDescent="0.2">
      <c r="A58" s="65">
        <v>42367</v>
      </c>
      <c r="B58" s="230">
        <v>10.199999999999999</v>
      </c>
      <c r="C58" s="231">
        <v>8.3000000000000007</v>
      </c>
      <c r="D58" s="232">
        <v>3542</v>
      </c>
      <c r="E58" s="231">
        <v>8.1</v>
      </c>
      <c r="F58" s="230">
        <v>3.2</v>
      </c>
      <c r="G58" s="233">
        <v>5.59</v>
      </c>
    </row>
    <row r="59" spans="1:7" ht="15" x14ac:dyDescent="0.25">
      <c r="A59" s="6" t="s">
        <v>370</v>
      </c>
    </row>
  </sheetData>
  <mergeCells count="1">
    <mergeCell ref="B3:F3"/>
  </mergeCells>
  <pageMargins left="0.7" right="0.7" top="0.75" bottom="0.75" header="0.3" footer="0.3"/>
  <pageSetup scale="7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D392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K27" sqref="K27"/>
    </sheetView>
  </sheetViews>
  <sheetFormatPr defaultColWidth="9.140625" defaultRowHeight="14.25" x14ac:dyDescent="0.2"/>
  <cols>
    <col min="1" max="2" width="20.7109375" style="3" customWidth="1"/>
    <col min="3" max="3" width="20.7109375" style="87" customWidth="1"/>
    <col min="4" max="4" width="20.7109375" style="211" customWidth="1"/>
    <col min="5" max="16384" width="9.140625" style="3"/>
  </cols>
  <sheetData>
    <row r="1" spans="1:4" ht="15" x14ac:dyDescent="0.25">
      <c r="A1" s="6" t="s">
        <v>144</v>
      </c>
    </row>
    <row r="2" spans="1:4" ht="15" x14ac:dyDescent="0.25">
      <c r="A2" s="6" t="s">
        <v>145</v>
      </c>
    </row>
    <row r="3" spans="1:4" s="18" customFormat="1" ht="60" customHeight="1" x14ac:dyDescent="0.2">
      <c r="A3" s="14" t="s">
        <v>80</v>
      </c>
      <c r="B3" s="14" t="s">
        <v>81</v>
      </c>
      <c r="C3" s="88" t="s">
        <v>82</v>
      </c>
      <c r="D3" s="199" t="s">
        <v>83</v>
      </c>
    </row>
    <row r="4" spans="1:4" ht="15" x14ac:dyDescent="0.2">
      <c r="A4" s="15" t="s">
        <v>84</v>
      </c>
      <c r="B4" s="15" t="s">
        <v>139</v>
      </c>
      <c r="C4" s="89" t="s">
        <v>139</v>
      </c>
      <c r="D4" s="200" t="s">
        <v>139</v>
      </c>
    </row>
    <row r="5" spans="1:4" ht="15" x14ac:dyDescent="0.2">
      <c r="A5" s="15" t="s">
        <v>87</v>
      </c>
      <c r="B5" s="15" t="s">
        <v>88</v>
      </c>
      <c r="C5" s="89" t="s">
        <v>89</v>
      </c>
      <c r="D5" s="200" t="s">
        <v>90</v>
      </c>
    </row>
    <row r="6" spans="1:4" s="1" customFormat="1" x14ac:dyDescent="0.25">
      <c r="A6" s="9">
        <v>42005</v>
      </c>
      <c r="B6" s="59">
        <v>61</v>
      </c>
      <c r="C6" s="51">
        <v>6.5</v>
      </c>
      <c r="D6" s="212">
        <v>2020</v>
      </c>
    </row>
    <row r="7" spans="1:4" s="1" customFormat="1" x14ac:dyDescent="0.25">
      <c r="A7" s="10">
        <v>42006</v>
      </c>
      <c r="B7" s="60">
        <v>58</v>
      </c>
      <c r="C7" s="114">
        <v>7</v>
      </c>
      <c r="D7" s="203">
        <v>2080</v>
      </c>
    </row>
    <row r="8" spans="1:4" s="1" customFormat="1" x14ac:dyDescent="0.25">
      <c r="A8" s="10">
        <v>42007</v>
      </c>
      <c r="B8" s="60">
        <v>51</v>
      </c>
      <c r="C8" s="45">
        <v>7.3</v>
      </c>
      <c r="D8" s="203">
        <v>2140</v>
      </c>
    </row>
    <row r="9" spans="1:4" s="1" customFormat="1" x14ac:dyDescent="0.25">
      <c r="A9" s="10">
        <v>42008</v>
      </c>
      <c r="B9" s="60">
        <v>48</v>
      </c>
      <c r="C9" s="45">
        <v>8.1</v>
      </c>
      <c r="D9" s="203">
        <v>2140</v>
      </c>
    </row>
    <row r="10" spans="1:4" s="1" customFormat="1" x14ac:dyDescent="0.25">
      <c r="A10" s="10">
        <v>42009</v>
      </c>
      <c r="B10" s="60">
        <v>49</v>
      </c>
      <c r="C10" s="45">
        <v>8.6999999999999993</v>
      </c>
      <c r="D10" s="203">
        <v>2080</v>
      </c>
    </row>
    <row r="11" spans="1:4" s="1" customFormat="1" x14ac:dyDescent="0.25">
      <c r="A11" s="10">
        <v>42010</v>
      </c>
      <c r="B11" s="60">
        <v>55</v>
      </c>
      <c r="C11" s="45">
        <v>9.6</v>
      </c>
      <c r="D11" s="203">
        <v>2070</v>
      </c>
    </row>
    <row r="12" spans="1:4" s="1" customFormat="1" x14ac:dyDescent="0.25">
      <c r="A12" s="10">
        <v>42011</v>
      </c>
      <c r="B12" s="60">
        <v>57</v>
      </c>
      <c r="C12" s="45">
        <v>9.8000000000000007</v>
      </c>
      <c r="D12" s="203">
        <v>1990</v>
      </c>
    </row>
    <row r="13" spans="1:4" s="1" customFormat="1" x14ac:dyDescent="0.25">
      <c r="A13" s="10">
        <v>42012</v>
      </c>
      <c r="B13" s="60">
        <v>61</v>
      </c>
      <c r="C13" s="45">
        <v>10.3</v>
      </c>
      <c r="D13" s="203">
        <v>1910</v>
      </c>
    </row>
    <row r="14" spans="1:4" s="1" customFormat="1" x14ac:dyDescent="0.25">
      <c r="A14" s="10">
        <v>42013</v>
      </c>
      <c r="B14" s="60">
        <v>53</v>
      </c>
      <c r="C14" s="45">
        <v>10.9</v>
      </c>
      <c r="D14" s="203">
        <v>1920</v>
      </c>
    </row>
    <row r="15" spans="1:4" s="1" customFormat="1" x14ac:dyDescent="0.25">
      <c r="A15" s="10">
        <v>42014</v>
      </c>
      <c r="B15" s="60">
        <v>49</v>
      </c>
      <c r="C15" s="45">
        <v>12.2</v>
      </c>
      <c r="D15" s="203">
        <v>1940</v>
      </c>
    </row>
    <row r="16" spans="1:4" s="1" customFormat="1" x14ac:dyDescent="0.25">
      <c r="A16" s="10">
        <v>42015</v>
      </c>
      <c r="B16" s="60">
        <v>53</v>
      </c>
      <c r="C16" s="45">
        <v>12.9</v>
      </c>
      <c r="D16" s="203">
        <v>1980</v>
      </c>
    </row>
    <row r="17" spans="1:4" s="1" customFormat="1" x14ac:dyDescent="0.25">
      <c r="A17" s="10">
        <v>42016</v>
      </c>
      <c r="B17" s="60">
        <v>55</v>
      </c>
      <c r="C17" s="45">
        <v>12.6</v>
      </c>
      <c r="D17" s="203">
        <v>1950</v>
      </c>
    </row>
    <row r="18" spans="1:4" s="1" customFormat="1" x14ac:dyDescent="0.25">
      <c r="A18" s="10">
        <v>42017</v>
      </c>
      <c r="B18" s="60">
        <v>57</v>
      </c>
      <c r="C18" s="45">
        <v>12.4</v>
      </c>
      <c r="D18" s="203">
        <v>1960</v>
      </c>
    </row>
    <row r="19" spans="1:4" s="1" customFormat="1" x14ac:dyDescent="0.25">
      <c r="A19" s="10">
        <v>42018</v>
      </c>
      <c r="B19" s="60">
        <v>57</v>
      </c>
      <c r="C19" s="45">
        <v>11.5</v>
      </c>
      <c r="D19" s="203">
        <v>1950</v>
      </c>
    </row>
    <row r="20" spans="1:4" s="1" customFormat="1" x14ac:dyDescent="0.25">
      <c r="A20" s="10">
        <v>42019</v>
      </c>
      <c r="B20" s="60">
        <v>58</v>
      </c>
      <c r="C20" s="45">
        <v>11.2</v>
      </c>
      <c r="D20" s="203">
        <v>1920</v>
      </c>
    </row>
    <row r="21" spans="1:4" s="1" customFormat="1" x14ac:dyDescent="0.25">
      <c r="A21" s="10">
        <v>42020</v>
      </c>
      <c r="B21" s="60">
        <v>58</v>
      </c>
      <c r="C21" s="45">
        <v>11.1</v>
      </c>
      <c r="D21" s="203">
        <v>1880</v>
      </c>
    </row>
    <row r="22" spans="1:4" s="1" customFormat="1" x14ac:dyDescent="0.25">
      <c r="A22" s="10">
        <v>42021</v>
      </c>
      <c r="B22" s="60">
        <v>54</v>
      </c>
      <c r="C22" s="45">
        <v>11.4</v>
      </c>
      <c r="D22" s="203">
        <v>1960</v>
      </c>
    </row>
    <row r="23" spans="1:4" s="1" customFormat="1" x14ac:dyDescent="0.25">
      <c r="A23" s="10">
        <v>42022</v>
      </c>
      <c r="B23" s="60">
        <v>48</v>
      </c>
      <c r="C23" s="45">
        <v>11.9</v>
      </c>
      <c r="D23" s="203">
        <v>2090</v>
      </c>
    </row>
    <row r="24" spans="1:4" s="1" customFormat="1" x14ac:dyDescent="0.25">
      <c r="A24" s="10">
        <v>42023</v>
      </c>
      <c r="B24" s="60">
        <v>45</v>
      </c>
      <c r="C24" s="45">
        <v>12.4</v>
      </c>
      <c r="D24" s="203">
        <v>2100</v>
      </c>
    </row>
    <row r="25" spans="1:4" s="1" customFormat="1" x14ac:dyDescent="0.25">
      <c r="A25" s="10">
        <v>42024</v>
      </c>
      <c r="B25" s="60">
        <v>47</v>
      </c>
      <c r="C25" s="45">
        <v>12.4</v>
      </c>
      <c r="D25" s="203">
        <v>2100</v>
      </c>
    </row>
    <row r="26" spans="1:4" s="1" customFormat="1" x14ac:dyDescent="0.25">
      <c r="A26" s="10">
        <v>42025</v>
      </c>
      <c r="B26" s="60">
        <v>47</v>
      </c>
      <c r="C26" s="45">
        <v>12</v>
      </c>
      <c r="D26" s="203">
        <v>2110</v>
      </c>
    </row>
    <row r="27" spans="1:4" s="1" customFormat="1" x14ac:dyDescent="0.25">
      <c r="A27" s="10">
        <v>42026</v>
      </c>
      <c r="B27" s="60">
        <v>43</v>
      </c>
      <c r="C27" s="45">
        <v>11.6</v>
      </c>
      <c r="D27" s="203">
        <v>2140</v>
      </c>
    </row>
    <row r="28" spans="1:4" s="1" customFormat="1" x14ac:dyDescent="0.25">
      <c r="A28" s="10">
        <v>42027</v>
      </c>
      <c r="B28" s="60">
        <v>42</v>
      </c>
      <c r="C28" s="45">
        <v>10.5</v>
      </c>
      <c r="D28" s="203">
        <v>2180</v>
      </c>
    </row>
    <row r="29" spans="1:4" s="1" customFormat="1" x14ac:dyDescent="0.25">
      <c r="A29" s="10">
        <v>42028</v>
      </c>
      <c r="B29" s="60">
        <v>40</v>
      </c>
      <c r="C29" s="45">
        <v>10.9</v>
      </c>
      <c r="D29" s="203">
        <v>2210</v>
      </c>
    </row>
    <row r="30" spans="1:4" s="1" customFormat="1" x14ac:dyDescent="0.25">
      <c r="A30" s="10">
        <v>42029</v>
      </c>
      <c r="B30" s="60">
        <v>43</v>
      </c>
      <c r="C30" s="45">
        <v>10.6</v>
      </c>
      <c r="D30" s="203">
        <v>2200</v>
      </c>
    </row>
    <row r="31" spans="1:4" s="1" customFormat="1" x14ac:dyDescent="0.25">
      <c r="A31" s="10">
        <v>42030</v>
      </c>
      <c r="B31" s="60">
        <v>43</v>
      </c>
      <c r="C31" s="45">
        <v>10.4</v>
      </c>
      <c r="D31" s="203">
        <v>2170</v>
      </c>
    </row>
    <row r="32" spans="1:4" s="1" customFormat="1" x14ac:dyDescent="0.25">
      <c r="A32" s="10">
        <v>42031</v>
      </c>
      <c r="B32" s="60">
        <v>45</v>
      </c>
      <c r="C32" s="45">
        <v>12.2</v>
      </c>
      <c r="D32" s="203">
        <v>2190</v>
      </c>
    </row>
    <row r="33" spans="1:4" s="1" customFormat="1" x14ac:dyDescent="0.25">
      <c r="A33" s="10">
        <v>42032</v>
      </c>
      <c r="B33" s="60">
        <v>45</v>
      </c>
      <c r="C33" s="45">
        <v>12.3</v>
      </c>
      <c r="D33" s="203">
        <v>2210</v>
      </c>
    </row>
    <row r="34" spans="1:4" s="1" customFormat="1" x14ac:dyDescent="0.25">
      <c r="A34" s="10">
        <v>42033</v>
      </c>
      <c r="B34" s="60">
        <v>45</v>
      </c>
      <c r="C34" s="45">
        <v>13.2</v>
      </c>
      <c r="D34" s="203">
        <v>2200</v>
      </c>
    </row>
    <row r="35" spans="1:4" s="1" customFormat="1" x14ac:dyDescent="0.25">
      <c r="A35" s="10">
        <v>42034</v>
      </c>
      <c r="B35" s="60">
        <v>45</v>
      </c>
      <c r="C35" s="45">
        <v>13.2</v>
      </c>
      <c r="D35" s="203">
        <v>2190</v>
      </c>
    </row>
    <row r="36" spans="1:4" s="1" customFormat="1" x14ac:dyDescent="0.25">
      <c r="A36" s="10">
        <v>42035</v>
      </c>
      <c r="B36" s="60">
        <v>44</v>
      </c>
      <c r="C36" s="45">
        <v>13.2</v>
      </c>
      <c r="D36" s="203">
        <v>2190</v>
      </c>
    </row>
    <row r="37" spans="1:4" s="1" customFormat="1" x14ac:dyDescent="0.25">
      <c r="A37" s="10">
        <v>42036</v>
      </c>
      <c r="B37" s="60">
        <v>45</v>
      </c>
      <c r="C37" s="45">
        <v>13</v>
      </c>
      <c r="D37" s="203">
        <v>2190</v>
      </c>
    </row>
    <row r="38" spans="1:4" s="1" customFormat="1" x14ac:dyDescent="0.25">
      <c r="A38" s="10">
        <v>42037</v>
      </c>
      <c r="B38" s="60">
        <v>48</v>
      </c>
      <c r="C38" s="45">
        <v>13.1</v>
      </c>
      <c r="D38" s="203">
        <v>2120</v>
      </c>
    </row>
    <row r="39" spans="1:4" s="1" customFormat="1" x14ac:dyDescent="0.25">
      <c r="A39" s="10">
        <v>42038</v>
      </c>
      <c r="B39" s="60">
        <v>62</v>
      </c>
      <c r="C39" s="45">
        <v>13.9</v>
      </c>
      <c r="D39" s="203">
        <v>2010</v>
      </c>
    </row>
    <row r="40" spans="1:4" s="1" customFormat="1" x14ac:dyDescent="0.25">
      <c r="A40" s="10">
        <v>42039</v>
      </c>
      <c r="B40" s="145">
        <v>75</v>
      </c>
      <c r="C40" s="95"/>
      <c r="D40" s="209"/>
    </row>
    <row r="41" spans="1:4" s="1" customFormat="1" x14ac:dyDescent="0.25">
      <c r="A41" s="10">
        <v>42040</v>
      </c>
      <c r="B41" s="60">
        <v>69</v>
      </c>
      <c r="C41" s="45">
        <v>13.8</v>
      </c>
      <c r="D41" s="203">
        <v>1830</v>
      </c>
    </row>
    <row r="42" spans="1:4" s="1" customFormat="1" x14ac:dyDescent="0.25">
      <c r="A42" s="10">
        <v>42041</v>
      </c>
      <c r="B42" s="60">
        <v>63</v>
      </c>
      <c r="C42" s="45">
        <v>13.7</v>
      </c>
      <c r="D42" s="203">
        <v>1970</v>
      </c>
    </row>
    <row r="43" spans="1:4" s="1" customFormat="1" x14ac:dyDescent="0.25">
      <c r="A43" s="10">
        <v>42042</v>
      </c>
      <c r="B43" s="60">
        <v>65</v>
      </c>
      <c r="C43" s="45">
        <v>15.1</v>
      </c>
      <c r="D43" s="203">
        <v>1920</v>
      </c>
    </row>
    <row r="44" spans="1:4" s="1" customFormat="1" x14ac:dyDescent="0.25">
      <c r="A44" s="10">
        <v>42043</v>
      </c>
      <c r="B44" s="60">
        <v>76</v>
      </c>
      <c r="C44" s="45">
        <v>16.399999999999999</v>
      </c>
      <c r="D44" s="203">
        <v>1900</v>
      </c>
    </row>
    <row r="45" spans="1:4" s="1" customFormat="1" x14ac:dyDescent="0.25">
      <c r="A45" s="10">
        <v>42044</v>
      </c>
      <c r="B45" s="60">
        <v>84</v>
      </c>
      <c r="C45" s="45">
        <v>16.399999999999999</v>
      </c>
      <c r="D45" s="203">
        <v>1830</v>
      </c>
    </row>
    <row r="46" spans="1:4" s="1" customFormat="1" x14ac:dyDescent="0.25">
      <c r="A46" s="10">
        <v>42045</v>
      </c>
      <c r="B46" s="145">
        <v>88</v>
      </c>
      <c r="C46" s="95"/>
      <c r="D46" s="209"/>
    </row>
    <row r="47" spans="1:4" s="1" customFormat="1" x14ac:dyDescent="0.25">
      <c r="A47" s="10">
        <v>42046</v>
      </c>
      <c r="B47" s="145">
        <v>78</v>
      </c>
      <c r="C47" s="95"/>
      <c r="D47" s="209"/>
    </row>
    <row r="48" spans="1:4" s="1" customFormat="1" x14ac:dyDescent="0.25">
      <c r="A48" s="10">
        <v>42047</v>
      </c>
      <c r="B48" s="145">
        <v>68</v>
      </c>
      <c r="C48" s="95"/>
      <c r="D48" s="209"/>
    </row>
    <row r="49" spans="1:4" s="1" customFormat="1" x14ac:dyDescent="0.25">
      <c r="A49" s="10">
        <v>42048</v>
      </c>
      <c r="B49" s="60">
        <v>63</v>
      </c>
      <c r="C49" s="45">
        <v>15.8</v>
      </c>
      <c r="D49" s="203">
        <v>2110</v>
      </c>
    </row>
    <row r="50" spans="1:4" s="1" customFormat="1" x14ac:dyDescent="0.25">
      <c r="A50" s="10">
        <v>42049</v>
      </c>
      <c r="B50" s="60">
        <v>69</v>
      </c>
      <c r="C50" s="45">
        <v>16.3</v>
      </c>
      <c r="D50" s="203">
        <v>1980</v>
      </c>
    </row>
    <row r="51" spans="1:4" s="1" customFormat="1" x14ac:dyDescent="0.25">
      <c r="A51" s="10">
        <v>42050</v>
      </c>
      <c r="B51" s="60">
        <v>70</v>
      </c>
      <c r="C51" s="45">
        <v>16.5</v>
      </c>
      <c r="D51" s="203">
        <v>1890</v>
      </c>
    </row>
    <row r="52" spans="1:4" s="1" customFormat="1" x14ac:dyDescent="0.25">
      <c r="A52" s="10">
        <v>42051</v>
      </c>
      <c r="B52" s="60">
        <v>70</v>
      </c>
      <c r="C52" s="45">
        <v>16.600000000000001</v>
      </c>
      <c r="D52" s="203">
        <v>1890</v>
      </c>
    </row>
    <row r="53" spans="1:4" s="1" customFormat="1" x14ac:dyDescent="0.25">
      <c r="A53" s="10">
        <v>42052</v>
      </c>
      <c r="B53" s="60">
        <v>83</v>
      </c>
      <c r="C53" s="45">
        <v>16.5</v>
      </c>
      <c r="D53" s="203">
        <v>1730</v>
      </c>
    </row>
    <row r="54" spans="1:4" s="1" customFormat="1" x14ac:dyDescent="0.25">
      <c r="A54" s="10">
        <v>42053</v>
      </c>
      <c r="B54" s="60">
        <v>79</v>
      </c>
      <c r="C54" s="45">
        <v>16.2</v>
      </c>
      <c r="D54" s="203">
        <v>1680</v>
      </c>
    </row>
    <row r="55" spans="1:4" s="1" customFormat="1" x14ac:dyDescent="0.25">
      <c r="A55" s="10">
        <v>42054</v>
      </c>
      <c r="B55" s="60">
        <v>66</v>
      </c>
      <c r="C55" s="45">
        <v>15.6</v>
      </c>
      <c r="D55" s="203">
        <v>1750</v>
      </c>
    </row>
    <row r="56" spans="1:4" s="1" customFormat="1" x14ac:dyDescent="0.25">
      <c r="A56" s="10">
        <v>42055</v>
      </c>
      <c r="B56" s="60">
        <v>65</v>
      </c>
      <c r="C56" s="45">
        <v>15.1</v>
      </c>
      <c r="D56" s="203">
        <v>1780</v>
      </c>
    </row>
    <row r="57" spans="1:4" s="1" customFormat="1" x14ac:dyDescent="0.25">
      <c r="A57" s="10">
        <v>42056</v>
      </c>
      <c r="B57" s="60">
        <v>72</v>
      </c>
      <c r="C57" s="45">
        <v>14.4</v>
      </c>
      <c r="D57" s="203">
        <v>1750</v>
      </c>
    </row>
    <row r="58" spans="1:4" s="1" customFormat="1" x14ac:dyDescent="0.25">
      <c r="A58" s="10">
        <v>42057</v>
      </c>
      <c r="B58" s="60">
        <v>78</v>
      </c>
      <c r="C58" s="45">
        <v>13.8</v>
      </c>
      <c r="D58" s="203">
        <v>1670</v>
      </c>
    </row>
    <row r="59" spans="1:4" s="1" customFormat="1" x14ac:dyDescent="0.25">
      <c r="A59" s="10">
        <v>42058</v>
      </c>
      <c r="B59" s="60">
        <v>104</v>
      </c>
      <c r="C59" s="45">
        <v>13.1</v>
      </c>
      <c r="D59" s="203">
        <v>1540</v>
      </c>
    </row>
    <row r="60" spans="1:4" s="1" customFormat="1" x14ac:dyDescent="0.25">
      <c r="A60" s="10">
        <v>42059</v>
      </c>
      <c r="B60" s="60">
        <v>128</v>
      </c>
      <c r="C60" s="45">
        <v>12.8</v>
      </c>
      <c r="D60" s="203">
        <v>1550</v>
      </c>
    </row>
    <row r="61" spans="1:4" s="1" customFormat="1" x14ac:dyDescent="0.25">
      <c r="A61" s="10">
        <v>42060</v>
      </c>
      <c r="B61" s="60">
        <v>132</v>
      </c>
      <c r="C61" s="45">
        <v>12.9</v>
      </c>
      <c r="D61" s="203">
        <v>1660</v>
      </c>
    </row>
    <row r="62" spans="1:4" s="1" customFormat="1" x14ac:dyDescent="0.25">
      <c r="A62" s="10">
        <v>42061</v>
      </c>
      <c r="B62" s="60">
        <v>115</v>
      </c>
      <c r="C62" s="45">
        <v>13.4</v>
      </c>
      <c r="D62" s="203">
        <v>1820</v>
      </c>
    </row>
    <row r="63" spans="1:4" s="1" customFormat="1" x14ac:dyDescent="0.25">
      <c r="A63" s="10">
        <v>42062</v>
      </c>
      <c r="B63" s="60">
        <v>102</v>
      </c>
      <c r="C63" s="45">
        <v>14.5</v>
      </c>
      <c r="D63" s="203">
        <v>1860</v>
      </c>
    </row>
    <row r="64" spans="1:4" s="1" customFormat="1" x14ac:dyDescent="0.25">
      <c r="A64" s="10">
        <v>42063</v>
      </c>
      <c r="B64" s="60">
        <v>97</v>
      </c>
      <c r="C64" s="45">
        <v>13.9</v>
      </c>
      <c r="D64" s="203">
        <v>1930</v>
      </c>
    </row>
    <row r="65" spans="1:4" s="1" customFormat="1" x14ac:dyDescent="0.25">
      <c r="A65" s="10">
        <v>42064</v>
      </c>
      <c r="B65" s="60">
        <v>95</v>
      </c>
      <c r="C65" s="45">
        <v>13.5</v>
      </c>
      <c r="D65" s="203">
        <v>1810</v>
      </c>
    </row>
    <row r="66" spans="1:4" s="1" customFormat="1" x14ac:dyDescent="0.25">
      <c r="A66" s="10">
        <v>42065</v>
      </c>
      <c r="B66" s="60">
        <v>84</v>
      </c>
      <c r="C66" s="45">
        <v>14.2</v>
      </c>
      <c r="D66" s="203">
        <v>1870</v>
      </c>
    </row>
    <row r="67" spans="1:4" s="1" customFormat="1" x14ac:dyDescent="0.25">
      <c r="A67" s="10">
        <v>42066</v>
      </c>
      <c r="B67" s="60">
        <v>89</v>
      </c>
      <c r="C67" s="45">
        <v>13.9</v>
      </c>
      <c r="D67" s="203">
        <v>1860</v>
      </c>
    </row>
    <row r="68" spans="1:4" s="1" customFormat="1" x14ac:dyDescent="0.25">
      <c r="A68" s="10">
        <v>42067</v>
      </c>
      <c r="B68" s="60">
        <v>87</v>
      </c>
      <c r="C68" s="45">
        <v>14.7</v>
      </c>
      <c r="D68" s="203">
        <v>1930</v>
      </c>
    </row>
    <row r="69" spans="1:4" s="1" customFormat="1" x14ac:dyDescent="0.25">
      <c r="A69" s="10">
        <v>42068</v>
      </c>
      <c r="B69" s="60">
        <v>81</v>
      </c>
      <c r="C69" s="45">
        <v>15.5</v>
      </c>
      <c r="D69" s="203">
        <v>1930</v>
      </c>
    </row>
    <row r="70" spans="1:4" s="1" customFormat="1" x14ac:dyDescent="0.25">
      <c r="A70" s="10">
        <v>42069</v>
      </c>
      <c r="B70" s="60">
        <v>75</v>
      </c>
      <c r="C70" s="45">
        <v>15.8</v>
      </c>
      <c r="D70" s="203">
        <v>1990</v>
      </c>
    </row>
    <row r="71" spans="1:4" s="1" customFormat="1" x14ac:dyDescent="0.25">
      <c r="A71" s="10">
        <v>42070</v>
      </c>
      <c r="B71" s="60">
        <v>79</v>
      </c>
      <c r="C71" s="45">
        <v>16.100000000000001</v>
      </c>
      <c r="D71" s="203">
        <v>1920</v>
      </c>
    </row>
    <row r="72" spans="1:4" s="1" customFormat="1" x14ac:dyDescent="0.25">
      <c r="A72" s="10">
        <v>42071</v>
      </c>
      <c r="B72" s="60">
        <v>78</v>
      </c>
      <c r="C72" s="45">
        <v>16.5</v>
      </c>
      <c r="D72" s="203">
        <v>1940</v>
      </c>
    </row>
    <row r="73" spans="1:4" s="1" customFormat="1" x14ac:dyDescent="0.25">
      <c r="A73" s="10">
        <v>42072</v>
      </c>
      <c r="B73" s="60">
        <v>77</v>
      </c>
      <c r="C73" s="45">
        <v>17</v>
      </c>
      <c r="D73" s="203">
        <v>2000</v>
      </c>
    </row>
    <row r="74" spans="1:4" s="1" customFormat="1" x14ac:dyDescent="0.25">
      <c r="A74" s="10">
        <v>42073</v>
      </c>
      <c r="B74" s="60">
        <v>81</v>
      </c>
      <c r="C74" s="45">
        <v>17.7</v>
      </c>
      <c r="D74" s="203">
        <v>2010</v>
      </c>
    </row>
    <row r="75" spans="1:4" s="1" customFormat="1" x14ac:dyDescent="0.25">
      <c r="A75" s="10">
        <v>42074</v>
      </c>
      <c r="B75" s="60">
        <v>105</v>
      </c>
      <c r="C75" s="45">
        <v>17.899999999999999</v>
      </c>
      <c r="D75" s="203">
        <v>2000</v>
      </c>
    </row>
    <row r="76" spans="1:4" s="1" customFormat="1" x14ac:dyDescent="0.25">
      <c r="A76" s="10">
        <v>42075</v>
      </c>
      <c r="B76" s="60">
        <v>120</v>
      </c>
      <c r="C76" s="45">
        <v>17.899999999999999</v>
      </c>
      <c r="D76" s="203">
        <v>1980</v>
      </c>
    </row>
    <row r="77" spans="1:4" s="1" customFormat="1" x14ac:dyDescent="0.25">
      <c r="A77" s="10">
        <v>42076</v>
      </c>
      <c r="B77" s="60">
        <v>115</v>
      </c>
      <c r="C77" s="45">
        <v>18.399999999999999</v>
      </c>
      <c r="D77" s="203">
        <v>2010</v>
      </c>
    </row>
    <row r="78" spans="1:4" s="1" customFormat="1" x14ac:dyDescent="0.25">
      <c r="A78" s="10">
        <v>42077</v>
      </c>
      <c r="B78" s="60">
        <v>109</v>
      </c>
      <c r="C78" s="45">
        <v>19.600000000000001</v>
      </c>
      <c r="D78" s="203">
        <v>1940</v>
      </c>
    </row>
    <row r="79" spans="1:4" s="1" customFormat="1" x14ac:dyDescent="0.25">
      <c r="A79" s="10">
        <v>42078</v>
      </c>
      <c r="B79" s="60">
        <v>103</v>
      </c>
      <c r="C79" s="45">
        <v>20.3</v>
      </c>
      <c r="D79" s="203">
        <v>2030</v>
      </c>
    </row>
    <row r="80" spans="1:4" s="1" customFormat="1" x14ac:dyDescent="0.25">
      <c r="A80" s="10">
        <v>42079</v>
      </c>
      <c r="B80" s="60">
        <v>93</v>
      </c>
      <c r="C80" s="45">
        <v>19.100000000000001</v>
      </c>
      <c r="D80" s="203">
        <v>2120</v>
      </c>
    </row>
    <row r="81" spans="1:4" s="1" customFormat="1" x14ac:dyDescent="0.25">
      <c r="A81" s="10">
        <v>42080</v>
      </c>
      <c r="B81" s="60">
        <v>81</v>
      </c>
      <c r="C81" s="45">
        <v>18.8</v>
      </c>
      <c r="D81" s="203">
        <v>2200</v>
      </c>
    </row>
    <row r="82" spans="1:4" s="1" customFormat="1" x14ac:dyDescent="0.25">
      <c r="A82" s="10">
        <v>42081</v>
      </c>
      <c r="B82" s="60">
        <v>74</v>
      </c>
      <c r="C82" s="45">
        <v>18.600000000000001</v>
      </c>
      <c r="D82" s="203">
        <v>2240</v>
      </c>
    </row>
    <row r="83" spans="1:4" s="1" customFormat="1" x14ac:dyDescent="0.25">
      <c r="A83" s="10">
        <v>42082</v>
      </c>
      <c r="B83" s="60">
        <v>75</v>
      </c>
      <c r="C83" s="45">
        <v>18.600000000000001</v>
      </c>
      <c r="D83" s="203">
        <v>2130</v>
      </c>
    </row>
    <row r="84" spans="1:4" s="1" customFormat="1" x14ac:dyDescent="0.25">
      <c r="A84" s="10">
        <v>42083</v>
      </c>
      <c r="B84" s="60">
        <v>68</v>
      </c>
      <c r="C84" s="45">
        <v>18.8</v>
      </c>
      <c r="D84" s="203">
        <v>2080</v>
      </c>
    </row>
    <row r="85" spans="1:4" s="1" customFormat="1" x14ac:dyDescent="0.25">
      <c r="A85" s="10">
        <v>42084</v>
      </c>
      <c r="B85" s="60">
        <v>66</v>
      </c>
      <c r="C85" s="45">
        <v>18.399999999999999</v>
      </c>
      <c r="D85" s="203">
        <v>2080</v>
      </c>
    </row>
    <row r="86" spans="1:4" s="1" customFormat="1" x14ac:dyDescent="0.25">
      <c r="A86" s="10">
        <v>42085</v>
      </c>
      <c r="B86" s="60">
        <v>68</v>
      </c>
      <c r="C86" s="45">
        <v>19.3</v>
      </c>
      <c r="D86" s="203">
        <v>2060</v>
      </c>
    </row>
    <row r="87" spans="1:4" s="1" customFormat="1" x14ac:dyDescent="0.25">
      <c r="A87" s="10">
        <v>42086</v>
      </c>
      <c r="B87" s="60">
        <v>66</v>
      </c>
      <c r="C87" s="45">
        <v>18.7</v>
      </c>
      <c r="D87" s="203">
        <v>2090</v>
      </c>
    </row>
    <row r="88" spans="1:4" s="1" customFormat="1" x14ac:dyDescent="0.25">
      <c r="A88" s="10">
        <v>42087</v>
      </c>
      <c r="B88" s="60">
        <v>58</v>
      </c>
      <c r="C88" s="45">
        <v>18.100000000000001</v>
      </c>
      <c r="D88" s="203">
        <v>2130</v>
      </c>
    </row>
    <row r="89" spans="1:4" s="1" customFormat="1" x14ac:dyDescent="0.25">
      <c r="A89" s="10">
        <v>42088</v>
      </c>
      <c r="B89" s="60">
        <v>58</v>
      </c>
      <c r="C89" s="45">
        <v>17.8</v>
      </c>
      <c r="D89" s="203">
        <v>2100</v>
      </c>
    </row>
    <row r="90" spans="1:4" s="1" customFormat="1" x14ac:dyDescent="0.25">
      <c r="A90" s="10">
        <v>42089</v>
      </c>
      <c r="B90" s="60">
        <v>59</v>
      </c>
      <c r="C90" s="45">
        <v>19.3</v>
      </c>
      <c r="D90" s="203">
        <v>2170</v>
      </c>
    </row>
    <row r="91" spans="1:4" s="1" customFormat="1" x14ac:dyDescent="0.25">
      <c r="A91" s="10">
        <v>42090</v>
      </c>
      <c r="B91" s="60">
        <v>63</v>
      </c>
      <c r="C91" s="45">
        <v>20.9</v>
      </c>
      <c r="D91" s="203">
        <v>2160</v>
      </c>
    </row>
    <row r="92" spans="1:4" s="1" customFormat="1" x14ac:dyDescent="0.25">
      <c r="A92" s="10">
        <v>42091</v>
      </c>
      <c r="B92" s="60">
        <v>56</v>
      </c>
      <c r="C92" s="45">
        <v>20.6</v>
      </c>
      <c r="D92" s="203">
        <v>2160</v>
      </c>
    </row>
    <row r="93" spans="1:4" s="1" customFormat="1" x14ac:dyDescent="0.25">
      <c r="A93" s="10">
        <v>42092</v>
      </c>
      <c r="B93" s="60">
        <v>53</v>
      </c>
      <c r="C93" s="45">
        <v>19.8</v>
      </c>
      <c r="D93" s="203">
        <v>2150</v>
      </c>
    </row>
    <row r="94" spans="1:4" s="1" customFormat="1" x14ac:dyDescent="0.25">
      <c r="A94" s="10">
        <v>42093</v>
      </c>
      <c r="B94" s="60">
        <v>49</v>
      </c>
      <c r="C94" s="45">
        <v>20.3</v>
      </c>
      <c r="D94" s="203">
        <v>2070</v>
      </c>
    </row>
    <row r="95" spans="1:4" s="1" customFormat="1" x14ac:dyDescent="0.25">
      <c r="A95" s="10">
        <v>42094</v>
      </c>
      <c r="B95" s="60">
        <v>46</v>
      </c>
      <c r="C95" s="45">
        <v>19.8</v>
      </c>
      <c r="D95" s="203">
        <v>2070</v>
      </c>
    </row>
    <row r="96" spans="1:4" s="1" customFormat="1" x14ac:dyDescent="0.25">
      <c r="A96" s="10">
        <v>42095</v>
      </c>
      <c r="B96" s="60">
        <v>43</v>
      </c>
      <c r="C96" s="45">
        <v>17.399999999999999</v>
      </c>
      <c r="D96" s="203">
        <v>2180</v>
      </c>
    </row>
    <row r="97" spans="1:4" s="1" customFormat="1" x14ac:dyDescent="0.25">
      <c r="A97" s="10">
        <v>42096</v>
      </c>
      <c r="B97" s="60">
        <v>40</v>
      </c>
      <c r="C97" s="45">
        <v>16.3</v>
      </c>
      <c r="D97" s="203">
        <v>2210</v>
      </c>
    </row>
    <row r="98" spans="1:4" s="1" customFormat="1" x14ac:dyDescent="0.25">
      <c r="A98" s="10">
        <v>42097</v>
      </c>
      <c r="B98" s="60">
        <v>45</v>
      </c>
      <c r="C98" s="45">
        <v>16.100000000000001</v>
      </c>
      <c r="D98" s="203">
        <v>2140</v>
      </c>
    </row>
    <row r="99" spans="1:4" s="1" customFormat="1" x14ac:dyDescent="0.25">
      <c r="A99" s="10">
        <v>42098</v>
      </c>
      <c r="B99" s="60">
        <v>44</v>
      </c>
      <c r="C99" s="45">
        <v>17.600000000000001</v>
      </c>
      <c r="D99" s="203">
        <v>2120</v>
      </c>
    </row>
    <row r="100" spans="1:4" s="1" customFormat="1" x14ac:dyDescent="0.25">
      <c r="A100" s="10">
        <v>42099</v>
      </c>
      <c r="B100" s="60">
        <v>44</v>
      </c>
      <c r="C100" s="45">
        <v>16.899999999999999</v>
      </c>
      <c r="D100" s="203">
        <v>2080</v>
      </c>
    </row>
    <row r="101" spans="1:4" s="1" customFormat="1" x14ac:dyDescent="0.25">
      <c r="A101" s="10">
        <v>42100</v>
      </c>
      <c r="B101" s="60">
        <v>48</v>
      </c>
      <c r="C101" s="45">
        <v>15.8</v>
      </c>
      <c r="D101" s="203">
        <v>2040</v>
      </c>
    </row>
    <row r="102" spans="1:4" s="1" customFormat="1" x14ac:dyDescent="0.25">
      <c r="A102" s="10">
        <v>42101</v>
      </c>
      <c r="B102" s="60">
        <v>55</v>
      </c>
      <c r="C102" s="45">
        <v>15.7</v>
      </c>
      <c r="D102" s="203">
        <v>1970</v>
      </c>
    </row>
    <row r="103" spans="1:4" s="1" customFormat="1" x14ac:dyDescent="0.25">
      <c r="A103" s="10">
        <v>42102</v>
      </c>
      <c r="B103" s="60">
        <v>68</v>
      </c>
      <c r="C103" s="45">
        <v>15.2</v>
      </c>
      <c r="D103" s="203">
        <v>1830</v>
      </c>
    </row>
    <row r="104" spans="1:4" s="1" customFormat="1" x14ac:dyDescent="0.25">
      <c r="A104" s="10">
        <v>42103</v>
      </c>
      <c r="B104" s="60">
        <v>75</v>
      </c>
      <c r="C104" s="45">
        <v>16.600000000000001</v>
      </c>
      <c r="D104" s="203">
        <v>1800</v>
      </c>
    </row>
    <row r="105" spans="1:4" s="1" customFormat="1" x14ac:dyDescent="0.25">
      <c r="A105" s="10">
        <v>42104</v>
      </c>
      <c r="B105" s="60">
        <v>62</v>
      </c>
      <c r="C105" s="45">
        <v>17.899999999999999</v>
      </c>
      <c r="D105" s="203">
        <v>1930</v>
      </c>
    </row>
    <row r="106" spans="1:4" s="1" customFormat="1" x14ac:dyDescent="0.25">
      <c r="A106" s="10">
        <v>42105</v>
      </c>
      <c r="B106" s="60">
        <v>50</v>
      </c>
      <c r="C106" s="45">
        <v>19</v>
      </c>
      <c r="D106" s="203">
        <v>2070</v>
      </c>
    </row>
    <row r="107" spans="1:4" s="1" customFormat="1" x14ac:dyDescent="0.25">
      <c r="A107" s="10">
        <v>42106</v>
      </c>
      <c r="B107" s="60">
        <v>48</v>
      </c>
      <c r="C107" s="45">
        <v>19</v>
      </c>
      <c r="D107" s="203">
        <v>2070</v>
      </c>
    </row>
    <row r="108" spans="1:4" s="1" customFormat="1" x14ac:dyDescent="0.25">
      <c r="A108" s="10">
        <v>42107</v>
      </c>
      <c r="B108" s="60">
        <v>53</v>
      </c>
      <c r="C108" s="45">
        <v>20</v>
      </c>
      <c r="D108" s="203">
        <v>1990</v>
      </c>
    </row>
    <row r="109" spans="1:4" s="1" customFormat="1" x14ac:dyDescent="0.25">
      <c r="A109" s="10">
        <v>42108</v>
      </c>
      <c r="B109" s="60">
        <v>52</v>
      </c>
      <c r="C109" s="45">
        <v>18.5</v>
      </c>
      <c r="D109" s="203">
        <v>1940</v>
      </c>
    </row>
    <row r="110" spans="1:4" s="1" customFormat="1" x14ac:dyDescent="0.25">
      <c r="A110" s="10">
        <v>42109</v>
      </c>
      <c r="B110" s="60">
        <v>48</v>
      </c>
      <c r="C110" s="45">
        <v>16.600000000000001</v>
      </c>
      <c r="D110" s="203">
        <v>1980</v>
      </c>
    </row>
    <row r="111" spans="1:4" s="1" customFormat="1" x14ac:dyDescent="0.25">
      <c r="A111" s="10">
        <v>42110</v>
      </c>
      <c r="B111" s="60">
        <v>44</v>
      </c>
      <c r="C111" s="45">
        <v>17.399999999999999</v>
      </c>
      <c r="D111" s="203">
        <v>2100</v>
      </c>
    </row>
    <row r="112" spans="1:4" s="1" customFormat="1" x14ac:dyDescent="0.25">
      <c r="A112" s="10">
        <v>42111</v>
      </c>
      <c r="B112" s="60">
        <v>46</v>
      </c>
      <c r="C112" s="45">
        <v>19.5</v>
      </c>
      <c r="D112" s="203">
        <v>2170</v>
      </c>
    </row>
    <row r="113" spans="1:4" s="1" customFormat="1" x14ac:dyDescent="0.25">
      <c r="A113" s="10">
        <v>42112</v>
      </c>
      <c r="B113" s="60">
        <v>50</v>
      </c>
      <c r="C113" s="45">
        <v>20.7</v>
      </c>
      <c r="D113" s="203">
        <v>2060</v>
      </c>
    </row>
    <row r="114" spans="1:4" s="1" customFormat="1" x14ac:dyDescent="0.25">
      <c r="A114" s="10">
        <v>42113</v>
      </c>
      <c r="B114" s="60">
        <v>46</v>
      </c>
      <c r="C114" s="45">
        <v>21.8</v>
      </c>
      <c r="D114" s="203">
        <v>2100</v>
      </c>
    </row>
    <row r="115" spans="1:4" s="1" customFormat="1" x14ac:dyDescent="0.25">
      <c r="A115" s="10">
        <v>42114</v>
      </c>
      <c r="B115" s="60">
        <v>47</v>
      </c>
      <c r="C115" s="45">
        <v>22.5</v>
      </c>
      <c r="D115" s="203">
        <v>2020</v>
      </c>
    </row>
    <row r="116" spans="1:4" s="1" customFormat="1" x14ac:dyDescent="0.25">
      <c r="A116" s="10">
        <v>42115</v>
      </c>
      <c r="B116" s="60">
        <v>61</v>
      </c>
      <c r="C116" s="45">
        <v>21.3</v>
      </c>
      <c r="D116" s="203">
        <v>2000</v>
      </c>
    </row>
    <row r="117" spans="1:4" s="1" customFormat="1" x14ac:dyDescent="0.25">
      <c r="A117" s="10">
        <v>42116</v>
      </c>
      <c r="B117" s="60">
        <v>59</v>
      </c>
      <c r="C117" s="45">
        <v>20.100000000000001</v>
      </c>
      <c r="D117" s="203">
        <v>2080</v>
      </c>
    </row>
    <row r="118" spans="1:4" s="1" customFormat="1" x14ac:dyDescent="0.25">
      <c r="A118" s="10">
        <v>42117</v>
      </c>
      <c r="B118" s="60">
        <v>54</v>
      </c>
      <c r="C118" s="45">
        <v>20.7</v>
      </c>
      <c r="D118" s="203">
        <v>2150</v>
      </c>
    </row>
    <row r="119" spans="1:4" s="1" customFormat="1" x14ac:dyDescent="0.25">
      <c r="A119" s="10">
        <v>42118</v>
      </c>
      <c r="B119" s="60">
        <v>51</v>
      </c>
      <c r="C119" s="45">
        <v>19.899999999999999</v>
      </c>
      <c r="D119" s="203">
        <v>2180</v>
      </c>
    </row>
    <row r="120" spans="1:4" s="1" customFormat="1" x14ac:dyDescent="0.25">
      <c r="A120" s="10">
        <v>42119</v>
      </c>
      <c r="B120" s="60">
        <v>52</v>
      </c>
      <c r="C120" s="45">
        <v>19.5</v>
      </c>
      <c r="D120" s="203">
        <v>2170</v>
      </c>
    </row>
    <row r="121" spans="1:4" s="1" customFormat="1" x14ac:dyDescent="0.25">
      <c r="A121" s="10">
        <v>42120</v>
      </c>
      <c r="B121" s="60">
        <v>50</v>
      </c>
      <c r="C121" s="45">
        <v>18.899999999999999</v>
      </c>
      <c r="D121" s="203">
        <v>2060</v>
      </c>
    </row>
    <row r="122" spans="1:4" s="1" customFormat="1" x14ac:dyDescent="0.25">
      <c r="A122" s="10">
        <v>42121</v>
      </c>
      <c r="B122" s="60">
        <v>53</v>
      </c>
      <c r="C122" s="45">
        <v>19.5</v>
      </c>
      <c r="D122" s="203">
        <v>1880</v>
      </c>
    </row>
    <row r="123" spans="1:4" s="1" customFormat="1" x14ac:dyDescent="0.25">
      <c r="A123" s="10">
        <v>42122</v>
      </c>
      <c r="B123" s="60">
        <v>46</v>
      </c>
      <c r="C123" s="45">
        <v>22.4</v>
      </c>
      <c r="D123" s="203">
        <v>1950</v>
      </c>
    </row>
    <row r="124" spans="1:4" s="1" customFormat="1" x14ac:dyDescent="0.25">
      <c r="A124" s="10">
        <v>42123</v>
      </c>
      <c r="B124" s="60">
        <v>43</v>
      </c>
      <c r="C124" s="45">
        <v>23.2</v>
      </c>
      <c r="D124" s="203">
        <v>2040</v>
      </c>
    </row>
    <row r="125" spans="1:4" s="1" customFormat="1" x14ac:dyDescent="0.25">
      <c r="A125" s="10">
        <v>42124</v>
      </c>
      <c r="B125" s="60">
        <v>34</v>
      </c>
      <c r="C125" s="45">
        <v>22.8</v>
      </c>
      <c r="D125" s="203">
        <v>2040</v>
      </c>
    </row>
    <row r="126" spans="1:4" s="1" customFormat="1" x14ac:dyDescent="0.25">
      <c r="A126" s="10">
        <v>42125</v>
      </c>
      <c r="B126" s="60">
        <v>32</v>
      </c>
      <c r="C126" s="45">
        <v>23.5</v>
      </c>
      <c r="D126" s="203">
        <v>2010</v>
      </c>
    </row>
    <row r="127" spans="1:4" s="1" customFormat="1" x14ac:dyDescent="0.25">
      <c r="A127" s="10">
        <v>42126</v>
      </c>
      <c r="B127" s="60">
        <v>28</v>
      </c>
      <c r="C127" s="45">
        <v>23.7</v>
      </c>
      <c r="D127" s="203">
        <v>2070</v>
      </c>
    </row>
    <row r="128" spans="1:4" s="1" customFormat="1" x14ac:dyDescent="0.25">
      <c r="A128" s="10">
        <v>42127</v>
      </c>
      <c r="B128" s="60">
        <v>25</v>
      </c>
      <c r="C128" s="45">
        <v>22.6</v>
      </c>
      <c r="D128" s="203">
        <v>2110</v>
      </c>
    </row>
    <row r="129" spans="1:4" s="1" customFormat="1" x14ac:dyDescent="0.25">
      <c r="A129" s="10">
        <v>42128</v>
      </c>
      <c r="B129" s="60">
        <v>32</v>
      </c>
      <c r="C129" s="45">
        <v>21.5</v>
      </c>
      <c r="D129" s="203">
        <v>2020</v>
      </c>
    </row>
    <row r="130" spans="1:4" s="1" customFormat="1" x14ac:dyDescent="0.25">
      <c r="A130" s="10">
        <v>42129</v>
      </c>
      <c r="B130" s="60">
        <v>36</v>
      </c>
      <c r="C130" s="45">
        <v>20.8</v>
      </c>
      <c r="D130" s="203">
        <v>1640</v>
      </c>
    </row>
    <row r="131" spans="1:4" s="1" customFormat="1" x14ac:dyDescent="0.25">
      <c r="A131" s="10">
        <v>42130</v>
      </c>
      <c r="B131" s="60">
        <v>26</v>
      </c>
      <c r="C131" s="45">
        <v>19.8</v>
      </c>
      <c r="D131" s="203">
        <v>1750</v>
      </c>
    </row>
    <row r="132" spans="1:4" s="1" customFormat="1" x14ac:dyDescent="0.25">
      <c r="A132" s="10">
        <v>42131</v>
      </c>
      <c r="B132" s="60">
        <v>24</v>
      </c>
      <c r="C132" s="45">
        <v>18</v>
      </c>
      <c r="D132" s="203">
        <v>1940</v>
      </c>
    </row>
    <row r="133" spans="1:4" s="1" customFormat="1" x14ac:dyDescent="0.25">
      <c r="A133" s="10">
        <v>42132</v>
      </c>
      <c r="B133" s="60">
        <v>28</v>
      </c>
      <c r="C133" s="45">
        <v>18</v>
      </c>
      <c r="D133" s="203">
        <v>1940</v>
      </c>
    </row>
    <row r="134" spans="1:4" s="1" customFormat="1" x14ac:dyDescent="0.25">
      <c r="A134" s="10">
        <v>42133</v>
      </c>
      <c r="B134" s="60">
        <v>31</v>
      </c>
      <c r="C134" s="45">
        <v>20.5</v>
      </c>
      <c r="D134" s="203">
        <v>1910</v>
      </c>
    </row>
    <row r="135" spans="1:4" s="1" customFormat="1" x14ac:dyDescent="0.25">
      <c r="A135" s="10">
        <v>42134</v>
      </c>
      <c r="B135" s="60">
        <v>41</v>
      </c>
      <c r="C135" s="45">
        <v>21.9</v>
      </c>
      <c r="D135" s="203">
        <v>1670</v>
      </c>
    </row>
    <row r="136" spans="1:4" s="1" customFormat="1" x14ac:dyDescent="0.25">
      <c r="A136" s="10">
        <v>42135</v>
      </c>
      <c r="B136" s="60">
        <v>45</v>
      </c>
      <c r="C136" s="45">
        <v>22</v>
      </c>
      <c r="D136" s="203">
        <v>1540</v>
      </c>
    </row>
    <row r="137" spans="1:4" s="1" customFormat="1" x14ac:dyDescent="0.25">
      <c r="A137" s="10">
        <v>42136</v>
      </c>
      <c r="B137" s="60">
        <v>41</v>
      </c>
      <c r="C137" s="45">
        <v>20.5</v>
      </c>
      <c r="D137" s="203">
        <v>1560</v>
      </c>
    </row>
    <row r="138" spans="1:4" s="1" customFormat="1" x14ac:dyDescent="0.25">
      <c r="A138" s="10">
        <v>42137</v>
      </c>
      <c r="B138" s="60">
        <v>30</v>
      </c>
      <c r="C138" s="45">
        <v>20.5</v>
      </c>
      <c r="D138" s="203">
        <v>1660</v>
      </c>
    </row>
    <row r="139" spans="1:4" s="1" customFormat="1" x14ac:dyDescent="0.25">
      <c r="A139" s="10">
        <v>42138</v>
      </c>
      <c r="B139" s="60">
        <v>28</v>
      </c>
      <c r="C139" s="45">
        <v>20</v>
      </c>
      <c r="D139" s="203">
        <v>1840</v>
      </c>
    </row>
    <row r="140" spans="1:4" s="1" customFormat="1" x14ac:dyDescent="0.25">
      <c r="A140" s="10">
        <v>42139</v>
      </c>
      <c r="B140" s="60">
        <v>35</v>
      </c>
      <c r="C140" s="45">
        <v>19.8</v>
      </c>
      <c r="D140" s="203">
        <v>1810</v>
      </c>
    </row>
    <row r="141" spans="1:4" s="1" customFormat="1" x14ac:dyDescent="0.25">
      <c r="A141" s="10">
        <v>42140</v>
      </c>
      <c r="B141" s="60">
        <v>27</v>
      </c>
      <c r="C141" s="45">
        <v>19.899999999999999</v>
      </c>
      <c r="D141" s="203">
        <v>1900</v>
      </c>
    </row>
    <row r="142" spans="1:4" s="1" customFormat="1" x14ac:dyDescent="0.25">
      <c r="A142" s="10">
        <v>42141</v>
      </c>
      <c r="B142" s="60">
        <v>25</v>
      </c>
      <c r="C142" s="45">
        <v>20.399999999999999</v>
      </c>
      <c r="D142" s="203">
        <v>2080</v>
      </c>
    </row>
    <row r="143" spans="1:4" s="1" customFormat="1" x14ac:dyDescent="0.25">
      <c r="A143" s="10">
        <v>42142</v>
      </c>
      <c r="B143" s="60">
        <v>33</v>
      </c>
      <c r="C143" s="45">
        <v>20.100000000000001</v>
      </c>
      <c r="D143" s="203">
        <v>1920</v>
      </c>
    </row>
    <row r="144" spans="1:4" s="1" customFormat="1" x14ac:dyDescent="0.25">
      <c r="A144" s="10">
        <v>42143</v>
      </c>
      <c r="B144" s="60">
        <v>32</v>
      </c>
      <c r="C144" s="45">
        <v>21</v>
      </c>
      <c r="D144" s="203">
        <v>1790</v>
      </c>
    </row>
    <row r="145" spans="1:4" s="1" customFormat="1" x14ac:dyDescent="0.25">
      <c r="A145" s="10">
        <v>42144</v>
      </c>
      <c r="B145" s="60">
        <v>27</v>
      </c>
      <c r="C145" s="45">
        <v>21.5</v>
      </c>
      <c r="D145" s="203">
        <v>1890</v>
      </c>
    </row>
    <row r="146" spans="1:4" s="1" customFormat="1" x14ac:dyDescent="0.25">
      <c r="A146" s="10">
        <v>42145</v>
      </c>
      <c r="B146" s="60">
        <v>29</v>
      </c>
      <c r="C146" s="45">
        <v>20.6</v>
      </c>
      <c r="D146" s="203">
        <v>1880</v>
      </c>
    </row>
    <row r="147" spans="1:4" s="1" customFormat="1" x14ac:dyDescent="0.25">
      <c r="A147" s="10">
        <v>42146</v>
      </c>
      <c r="B147" s="60">
        <v>30</v>
      </c>
      <c r="C147" s="45">
        <v>20.2</v>
      </c>
      <c r="D147" s="203">
        <v>1760</v>
      </c>
    </row>
    <row r="148" spans="1:4" s="1" customFormat="1" x14ac:dyDescent="0.25">
      <c r="A148" s="10">
        <v>42147</v>
      </c>
      <c r="B148" s="60">
        <v>32</v>
      </c>
      <c r="C148" s="45">
        <v>21</v>
      </c>
      <c r="D148" s="203">
        <v>1790</v>
      </c>
    </row>
    <row r="149" spans="1:4" s="1" customFormat="1" x14ac:dyDescent="0.25">
      <c r="A149" s="10">
        <v>42148</v>
      </c>
      <c r="B149" s="60">
        <v>34</v>
      </c>
      <c r="C149" s="45">
        <v>21.1</v>
      </c>
      <c r="D149" s="203">
        <v>1580</v>
      </c>
    </row>
    <row r="150" spans="1:4" s="1" customFormat="1" x14ac:dyDescent="0.25">
      <c r="A150" s="10">
        <v>42149</v>
      </c>
      <c r="B150" s="60">
        <v>33</v>
      </c>
      <c r="C150" s="45">
        <v>22.6</v>
      </c>
      <c r="D150" s="203">
        <v>1560</v>
      </c>
    </row>
    <row r="151" spans="1:4" s="1" customFormat="1" x14ac:dyDescent="0.25">
      <c r="A151" s="10">
        <v>42150</v>
      </c>
      <c r="B151" s="60">
        <v>31</v>
      </c>
      <c r="C151" s="45">
        <v>22.8</v>
      </c>
      <c r="D151" s="203">
        <v>1620</v>
      </c>
    </row>
    <row r="152" spans="1:4" s="1" customFormat="1" x14ac:dyDescent="0.25">
      <c r="A152" s="10">
        <v>42151</v>
      </c>
      <c r="B152" s="60">
        <v>19</v>
      </c>
      <c r="C152" s="45">
        <v>22.9</v>
      </c>
      <c r="D152" s="203">
        <v>1800</v>
      </c>
    </row>
    <row r="153" spans="1:4" s="1" customFormat="1" x14ac:dyDescent="0.25">
      <c r="A153" s="10">
        <v>42152</v>
      </c>
      <c r="B153" s="60">
        <v>26</v>
      </c>
      <c r="C153" s="45">
        <v>23.7</v>
      </c>
      <c r="D153" s="203">
        <v>1870</v>
      </c>
    </row>
    <row r="154" spans="1:4" s="1" customFormat="1" x14ac:dyDescent="0.25">
      <c r="A154" s="10">
        <v>42153</v>
      </c>
      <c r="B154" s="60">
        <v>25</v>
      </c>
      <c r="C154" s="45">
        <v>23.9</v>
      </c>
      <c r="D154" s="203">
        <v>1860</v>
      </c>
    </row>
    <row r="155" spans="1:4" s="1" customFormat="1" x14ac:dyDescent="0.25">
      <c r="A155" s="10">
        <v>42154</v>
      </c>
      <c r="B155" s="60">
        <v>28</v>
      </c>
      <c r="C155" s="45">
        <v>24.6</v>
      </c>
      <c r="D155" s="203">
        <v>1860</v>
      </c>
    </row>
    <row r="156" spans="1:4" s="1" customFormat="1" x14ac:dyDescent="0.25">
      <c r="A156" s="10">
        <v>42155</v>
      </c>
      <c r="B156" s="60">
        <v>29</v>
      </c>
      <c r="C156" s="45">
        <v>24.8</v>
      </c>
      <c r="D156" s="203">
        <v>1760</v>
      </c>
    </row>
    <row r="157" spans="1:4" s="1" customFormat="1" x14ac:dyDescent="0.25">
      <c r="A157" s="10">
        <v>42156</v>
      </c>
      <c r="B157" s="60">
        <v>24</v>
      </c>
      <c r="C157" s="45">
        <v>23.6</v>
      </c>
      <c r="D157" s="203">
        <v>1730</v>
      </c>
    </row>
    <row r="158" spans="1:4" s="1" customFormat="1" x14ac:dyDescent="0.25">
      <c r="A158" s="10">
        <v>42157</v>
      </c>
      <c r="B158" s="60">
        <v>23</v>
      </c>
      <c r="C158" s="45">
        <v>23.9</v>
      </c>
      <c r="D158" s="203">
        <v>1810</v>
      </c>
    </row>
    <row r="159" spans="1:4" s="1" customFormat="1" x14ac:dyDescent="0.25">
      <c r="A159" s="10">
        <v>42158</v>
      </c>
      <c r="B159" s="60">
        <v>22</v>
      </c>
      <c r="C159" s="45">
        <v>23.5</v>
      </c>
      <c r="D159" s="203">
        <v>1770</v>
      </c>
    </row>
    <row r="160" spans="1:4" s="1" customFormat="1" x14ac:dyDescent="0.25">
      <c r="A160" s="10">
        <v>42159</v>
      </c>
      <c r="B160" s="60">
        <v>23</v>
      </c>
      <c r="C160" s="45">
        <v>22</v>
      </c>
      <c r="D160" s="203">
        <v>1820</v>
      </c>
    </row>
    <row r="161" spans="1:4" s="1" customFormat="1" x14ac:dyDescent="0.25">
      <c r="A161" s="10">
        <v>42160</v>
      </c>
      <c r="B161" s="60">
        <v>31</v>
      </c>
      <c r="C161" s="45">
        <v>23.7</v>
      </c>
      <c r="D161" s="203">
        <v>1760</v>
      </c>
    </row>
    <row r="162" spans="1:4" s="1" customFormat="1" x14ac:dyDescent="0.25">
      <c r="A162" s="10">
        <v>42161</v>
      </c>
      <c r="B162" s="60">
        <v>33</v>
      </c>
      <c r="C162" s="45">
        <v>24.8</v>
      </c>
      <c r="D162" s="203">
        <v>1930</v>
      </c>
    </row>
    <row r="163" spans="1:4" s="1" customFormat="1" x14ac:dyDescent="0.25">
      <c r="A163" s="10">
        <v>42162</v>
      </c>
      <c r="B163" s="60">
        <v>34</v>
      </c>
      <c r="C163" s="45">
        <v>26</v>
      </c>
      <c r="D163" s="203">
        <v>1960</v>
      </c>
    </row>
    <row r="164" spans="1:4" s="1" customFormat="1" x14ac:dyDescent="0.25">
      <c r="A164" s="10">
        <v>42163</v>
      </c>
      <c r="B164" s="60">
        <v>43</v>
      </c>
      <c r="C164" s="45">
        <v>27.7</v>
      </c>
      <c r="D164" s="203">
        <v>1780</v>
      </c>
    </row>
    <row r="165" spans="1:4" s="1" customFormat="1" x14ac:dyDescent="0.25">
      <c r="A165" s="10">
        <v>42164</v>
      </c>
      <c r="B165" s="60">
        <v>53</v>
      </c>
      <c r="C165" s="45">
        <v>26.2</v>
      </c>
      <c r="D165" s="203">
        <v>1580</v>
      </c>
    </row>
    <row r="166" spans="1:4" s="1" customFormat="1" x14ac:dyDescent="0.25">
      <c r="A166" s="10">
        <v>42165</v>
      </c>
      <c r="B166" s="60">
        <v>44</v>
      </c>
      <c r="C166" s="45">
        <v>24.6</v>
      </c>
      <c r="D166" s="203">
        <v>1580</v>
      </c>
    </row>
    <row r="167" spans="1:4" s="1" customFormat="1" x14ac:dyDescent="0.25">
      <c r="A167" s="10">
        <v>42166</v>
      </c>
      <c r="B167" s="60">
        <v>30</v>
      </c>
      <c r="C167" s="45">
        <v>25.1</v>
      </c>
      <c r="D167" s="203">
        <v>1590</v>
      </c>
    </row>
    <row r="168" spans="1:4" s="1" customFormat="1" x14ac:dyDescent="0.25">
      <c r="A168" s="10">
        <v>42167</v>
      </c>
      <c r="B168" s="60">
        <v>24</v>
      </c>
      <c r="C168" s="45">
        <v>27.9</v>
      </c>
      <c r="D168" s="203">
        <v>1520</v>
      </c>
    </row>
    <row r="169" spans="1:4" s="1" customFormat="1" x14ac:dyDescent="0.25">
      <c r="A169" s="10">
        <v>42168</v>
      </c>
      <c r="B169" s="60">
        <v>17</v>
      </c>
      <c r="C169" s="45">
        <v>28.5</v>
      </c>
      <c r="D169" s="203">
        <v>1600</v>
      </c>
    </row>
    <row r="170" spans="1:4" s="1" customFormat="1" x14ac:dyDescent="0.25">
      <c r="A170" s="10">
        <v>42169</v>
      </c>
      <c r="B170" s="60">
        <v>15</v>
      </c>
      <c r="C170" s="45">
        <v>26.8</v>
      </c>
      <c r="D170" s="203">
        <v>1730</v>
      </c>
    </row>
    <row r="171" spans="1:4" s="1" customFormat="1" x14ac:dyDescent="0.25">
      <c r="A171" s="10">
        <v>42170</v>
      </c>
      <c r="B171" s="60">
        <v>16</v>
      </c>
      <c r="C171" s="45">
        <v>26.5</v>
      </c>
      <c r="D171" s="203">
        <v>1760</v>
      </c>
    </row>
    <row r="172" spans="1:4" s="1" customFormat="1" x14ac:dyDescent="0.25">
      <c r="A172" s="10">
        <v>42171</v>
      </c>
      <c r="B172" s="60">
        <v>23</v>
      </c>
      <c r="C172" s="45">
        <v>25.7</v>
      </c>
      <c r="D172" s="203">
        <v>1690</v>
      </c>
    </row>
    <row r="173" spans="1:4" s="1" customFormat="1" x14ac:dyDescent="0.25">
      <c r="A173" s="10">
        <v>42172</v>
      </c>
      <c r="B173" s="145">
        <v>17</v>
      </c>
      <c r="C173" s="45">
        <v>26.6</v>
      </c>
      <c r="D173" s="203">
        <v>1580</v>
      </c>
    </row>
    <row r="174" spans="1:4" s="1" customFormat="1" x14ac:dyDescent="0.25">
      <c r="A174" s="10">
        <v>42173</v>
      </c>
      <c r="B174" s="145">
        <v>10</v>
      </c>
      <c r="C174" s="45">
        <v>26.8</v>
      </c>
      <c r="D174" s="203">
        <v>1700</v>
      </c>
    </row>
    <row r="175" spans="1:4" s="1" customFormat="1" x14ac:dyDescent="0.25">
      <c r="A175" s="10">
        <v>42174</v>
      </c>
      <c r="B175" s="145">
        <v>9</v>
      </c>
      <c r="C175" s="45">
        <v>25.2</v>
      </c>
      <c r="D175" s="203">
        <v>1770</v>
      </c>
    </row>
    <row r="176" spans="1:4" s="1" customFormat="1" x14ac:dyDescent="0.25">
      <c r="A176" s="10">
        <v>42175</v>
      </c>
      <c r="B176" s="145">
        <v>11</v>
      </c>
      <c r="C176" s="45">
        <v>25.8</v>
      </c>
      <c r="D176" s="203">
        <v>1750</v>
      </c>
    </row>
    <row r="177" spans="1:4" s="1" customFormat="1" x14ac:dyDescent="0.25">
      <c r="A177" s="10">
        <v>42176</v>
      </c>
      <c r="B177" s="145">
        <v>18</v>
      </c>
      <c r="C177" s="45">
        <v>26</v>
      </c>
      <c r="D177" s="203">
        <v>1610</v>
      </c>
    </row>
    <row r="178" spans="1:4" s="1" customFormat="1" x14ac:dyDescent="0.25">
      <c r="A178" s="10">
        <v>42177</v>
      </c>
      <c r="B178" s="145">
        <v>22</v>
      </c>
      <c r="C178" s="45">
        <v>24.7</v>
      </c>
      <c r="D178" s="203">
        <v>1570</v>
      </c>
    </row>
    <row r="179" spans="1:4" s="1" customFormat="1" x14ac:dyDescent="0.25">
      <c r="A179" s="10">
        <v>42178</v>
      </c>
      <c r="B179" s="145">
        <v>19</v>
      </c>
      <c r="C179" s="45">
        <v>25.2</v>
      </c>
      <c r="D179" s="203">
        <v>1650</v>
      </c>
    </row>
    <row r="180" spans="1:4" s="1" customFormat="1" x14ac:dyDescent="0.25">
      <c r="A180" s="10">
        <v>42179</v>
      </c>
      <c r="B180" s="145">
        <v>13</v>
      </c>
      <c r="C180" s="45">
        <v>25.8</v>
      </c>
      <c r="D180" s="203">
        <v>1560</v>
      </c>
    </row>
    <row r="181" spans="1:4" s="1" customFormat="1" x14ac:dyDescent="0.25">
      <c r="A181" s="10">
        <v>42180</v>
      </c>
      <c r="B181" s="145">
        <v>15</v>
      </c>
      <c r="C181" s="45">
        <v>27.8</v>
      </c>
      <c r="D181" s="203">
        <v>1530</v>
      </c>
    </row>
    <row r="182" spans="1:4" s="1" customFormat="1" x14ac:dyDescent="0.25">
      <c r="A182" s="10">
        <v>42181</v>
      </c>
      <c r="B182" s="145">
        <v>13</v>
      </c>
      <c r="C182" s="45">
        <v>28.6</v>
      </c>
      <c r="D182" s="203">
        <v>1460</v>
      </c>
    </row>
    <row r="183" spans="1:4" s="1" customFormat="1" x14ac:dyDescent="0.25">
      <c r="A183" s="10">
        <v>42182</v>
      </c>
      <c r="B183" s="145">
        <v>14</v>
      </c>
      <c r="C183" s="45">
        <v>28</v>
      </c>
      <c r="D183" s="203">
        <v>1440</v>
      </c>
    </row>
    <row r="184" spans="1:4" s="1" customFormat="1" x14ac:dyDescent="0.25">
      <c r="A184" s="10">
        <v>42183</v>
      </c>
      <c r="B184" s="145">
        <v>14</v>
      </c>
      <c r="C184" s="45">
        <v>27.4</v>
      </c>
      <c r="D184" s="203">
        <v>1430</v>
      </c>
    </row>
    <row r="185" spans="1:4" s="1" customFormat="1" x14ac:dyDescent="0.25">
      <c r="A185" s="10">
        <v>42184</v>
      </c>
      <c r="B185" s="145">
        <v>17</v>
      </c>
      <c r="C185" s="45">
        <v>27.5</v>
      </c>
      <c r="D185" s="203">
        <v>1430</v>
      </c>
    </row>
    <row r="186" spans="1:4" s="1" customFormat="1" x14ac:dyDescent="0.25">
      <c r="A186" s="10">
        <v>42185</v>
      </c>
      <c r="B186" s="145">
        <v>22</v>
      </c>
      <c r="C186" s="45">
        <v>27.4</v>
      </c>
      <c r="D186" s="203">
        <v>1450</v>
      </c>
    </row>
    <row r="187" spans="1:4" s="1" customFormat="1" x14ac:dyDescent="0.25">
      <c r="A187" s="10">
        <v>42186</v>
      </c>
      <c r="B187" s="145">
        <v>24</v>
      </c>
      <c r="C187" s="45">
        <v>28.4</v>
      </c>
      <c r="D187" s="203">
        <v>1470</v>
      </c>
    </row>
    <row r="188" spans="1:4" s="1" customFormat="1" x14ac:dyDescent="0.25">
      <c r="A188" s="10">
        <v>42187</v>
      </c>
      <c r="B188" s="145">
        <v>33</v>
      </c>
      <c r="C188" s="45">
        <v>27</v>
      </c>
      <c r="D188" s="203">
        <v>1510</v>
      </c>
    </row>
    <row r="189" spans="1:4" s="1" customFormat="1" x14ac:dyDescent="0.25">
      <c r="A189" s="10">
        <v>42188</v>
      </c>
      <c r="B189" s="145">
        <v>32</v>
      </c>
      <c r="C189" s="45">
        <v>27.1</v>
      </c>
      <c r="D189" s="203">
        <v>1560</v>
      </c>
    </row>
    <row r="190" spans="1:4" s="1" customFormat="1" x14ac:dyDescent="0.25">
      <c r="A190" s="10">
        <v>42189</v>
      </c>
      <c r="B190" s="145">
        <v>23</v>
      </c>
      <c r="C190" s="45">
        <v>28.3</v>
      </c>
      <c r="D190" s="203">
        <v>1530</v>
      </c>
    </row>
    <row r="191" spans="1:4" s="1" customFormat="1" x14ac:dyDescent="0.25">
      <c r="A191" s="10">
        <v>42190</v>
      </c>
      <c r="B191" s="145">
        <v>21</v>
      </c>
      <c r="C191" s="45">
        <v>28</v>
      </c>
      <c r="D191" s="203">
        <v>1310</v>
      </c>
    </row>
    <row r="192" spans="1:4" s="1" customFormat="1" x14ac:dyDescent="0.25">
      <c r="A192" s="10">
        <v>42191</v>
      </c>
      <c r="B192" s="145">
        <v>21</v>
      </c>
      <c r="C192" s="45">
        <v>27.1</v>
      </c>
      <c r="D192" s="203">
        <v>1250</v>
      </c>
    </row>
    <row r="193" spans="1:4" s="1" customFormat="1" x14ac:dyDescent="0.25">
      <c r="A193" s="10">
        <v>42192</v>
      </c>
      <c r="B193" s="145">
        <v>18</v>
      </c>
      <c r="C193" s="45">
        <v>26.2</v>
      </c>
      <c r="D193" s="203">
        <v>1260</v>
      </c>
    </row>
    <row r="194" spans="1:4" s="1" customFormat="1" x14ac:dyDescent="0.25">
      <c r="A194" s="10">
        <v>42193</v>
      </c>
      <c r="B194" s="145">
        <v>20</v>
      </c>
      <c r="C194" s="45">
        <v>25.8</v>
      </c>
      <c r="D194" s="203">
        <v>1290</v>
      </c>
    </row>
    <row r="195" spans="1:4" s="1" customFormat="1" x14ac:dyDescent="0.25">
      <c r="A195" s="10">
        <v>42194</v>
      </c>
      <c r="B195" s="145">
        <v>10</v>
      </c>
      <c r="C195" s="45">
        <v>24.9</v>
      </c>
      <c r="D195" s="203">
        <v>1320</v>
      </c>
    </row>
    <row r="196" spans="1:4" s="1" customFormat="1" x14ac:dyDescent="0.25">
      <c r="A196" s="10">
        <v>42195</v>
      </c>
      <c r="B196" s="145">
        <v>13</v>
      </c>
      <c r="C196" s="45">
        <v>24.6</v>
      </c>
      <c r="D196" s="203">
        <v>1390</v>
      </c>
    </row>
    <row r="197" spans="1:4" s="1" customFormat="1" x14ac:dyDescent="0.25">
      <c r="A197" s="10">
        <v>42196</v>
      </c>
      <c r="B197" s="145">
        <v>20</v>
      </c>
      <c r="C197" s="45">
        <v>24.7</v>
      </c>
      <c r="D197" s="203">
        <v>1490</v>
      </c>
    </row>
    <row r="198" spans="1:4" s="1" customFormat="1" x14ac:dyDescent="0.25">
      <c r="A198" s="10">
        <v>42197</v>
      </c>
      <c r="B198" s="145">
        <v>19</v>
      </c>
      <c r="C198" s="45">
        <v>25.5</v>
      </c>
      <c r="D198" s="203">
        <v>1560</v>
      </c>
    </row>
    <row r="199" spans="1:4" s="1" customFormat="1" x14ac:dyDescent="0.25">
      <c r="A199" s="10">
        <v>42198</v>
      </c>
      <c r="B199" s="60">
        <v>22</v>
      </c>
      <c r="C199" s="45">
        <v>25.3</v>
      </c>
      <c r="D199" s="203">
        <v>1450</v>
      </c>
    </row>
    <row r="200" spans="1:4" s="1" customFormat="1" x14ac:dyDescent="0.25">
      <c r="A200" s="10">
        <v>42199</v>
      </c>
      <c r="B200" s="60">
        <v>24</v>
      </c>
      <c r="C200" s="45">
        <v>26.2</v>
      </c>
      <c r="D200" s="203">
        <v>1370</v>
      </c>
    </row>
    <row r="201" spans="1:4" s="1" customFormat="1" x14ac:dyDescent="0.25">
      <c r="A201" s="10">
        <v>42200</v>
      </c>
      <c r="B201" s="60">
        <v>20</v>
      </c>
      <c r="C201" s="45">
        <v>26</v>
      </c>
      <c r="D201" s="203">
        <v>1350</v>
      </c>
    </row>
    <row r="202" spans="1:4" s="1" customFormat="1" x14ac:dyDescent="0.25">
      <c r="A202" s="10">
        <v>42201</v>
      </c>
      <c r="B202" s="60">
        <v>17</v>
      </c>
      <c r="C202" s="45">
        <v>26.3</v>
      </c>
      <c r="D202" s="203">
        <v>1300</v>
      </c>
    </row>
    <row r="203" spans="1:4" s="1" customFormat="1" x14ac:dyDescent="0.25">
      <c r="A203" s="10">
        <v>42202</v>
      </c>
      <c r="B203" s="60">
        <v>12</v>
      </c>
      <c r="C203" s="45">
        <v>27.4</v>
      </c>
      <c r="D203" s="203">
        <v>1230</v>
      </c>
    </row>
    <row r="204" spans="1:4" s="1" customFormat="1" x14ac:dyDescent="0.25">
      <c r="A204" s="10">
        <v>42203</v>
      </c>
      <c r="B204" s="60">
        <v>7.2</v>
      </c>
      <c r="C204" s="45">
        <v>27.2</v>
      </c>
      <c r="D204" s="203">
        <v>1310</v>
      </c>
    </row>
    <row r="205" spans="1:4" s="1" customFormat="1" x14ac:dyDescent="0.25">
      <c r="A205" s="10">
        <v>42204</v>
      </c>
      <c r="B205" s="60">
        <v>10</v>
      </c>
      <c r="C205" s="45">
        <v>26.6</v>
      </c>
      <c r="D205" s="203">
        <v>1360</v>
      </c>
    </row>
    <row r="206" spans="1:4" s="1" customFormat="1" x14ac:dyDescent="0.25">
      <c r="A206" s="10">
        <v>42205</v>
      </c>
      <c r="B206" s="60">
        <v>14</v>
      </c>
      <c r="C206" s="45">
        <v>27.8</v>
      </c>
      <c r="D206" s="203">
        <v>1350</v>
      </c>
    </row>
    <row r="207" spans="1:4" s="1" customFormat="1" x14ac:dyDescent="0.25">
      <c r="A207" s="10">
        <v>42206</v>
      </c>
      <c r="B207" s="60">
        <v>15</v>
      </c>
      <c r="C207" s="45">
        <v>29.3</v>
      </c>
      <c r="D207" s="203">
        <v>1230</v>
      </c>
    </row>
    <row r="208" spans="1:4" s="1" customFormat="1" x14ac:dyDescent="0.25">
      <c r="A208" s="10">
        <v>42207</v>
      </c>
      <c r="B208" s="60">
        <v>14</v>
      </c>
      <c r="C208" s="45">
        <v>27.3</v>
      </c>
      <c r="D208" s="203">
        <v>1260</v>
      </c>
    </row>
    <row r="209" spans="1:4" s="1" customFormat="1" x14ac:dyDescent="0.25">
      <c r="A209" s="10">
        <v>42208</v>
      </c>
      <c r="B209" s="60">
        <v>9.1</v>
      </c>
      <c r="C209" s="45">
        <v>25.6</v>
      </c>
      <c r="D209" s="203">
        <v>1290</v>
      </c>
    </row>
    <row r="210" spans="1:4" s="1" customFormat="1" x14ac:dyDescent="0.25">
      <c r="A210" s="10">
        <v>42209</v>
      </c>
      <c r="B210" s="60">
        <v>7</v>
      </c>
      <c r="C210" s="45">
        <v>25.7</v>
      </c>
      <c r="D210" s="203">
        <v>1330</v>
      </c>
    </row>
    <row r="211" spans="1:4" s="1" customFormat="1" x14ac:dyDescent="0.25">
      <c r="A211" s="10">
        <v>42210</v>
      </c>
      <c r="B211" s="60">
        <v>9.9</v>
      </c>
      <c r="C211" s="45">
        <v>25.8</v>
      </c>
      <c r="D211" s="203">
        <v>1370</v>
      </c>
    </row>
    <row r="212" spans="1:4" s="1" customFormat="1" x14ac:dyDescent="0.25">
      <c r="A212" s="10">
        <v>42211</v>
      </c>
      <c r="B212" s="60">
        <v>16</v>
      </c>
      <c r="C212" s="45">
        <v>25.5</v>
      </c>
      <c r="D212" s="213">
        <v>1450</v>
      </c>
    </row>
    <row r="213" spans="1:4" s="1" customFormat="1" x14ac:dyDescent="0.25">
      <c r="A213" s="10">
        <v>42212</v>
      </c>
      <c r="B213" s="60">
        <v>18</v>
      </c>
      <c r="C213" s="45">
        <v>25.5</v>
      </c>
      <c r="D213" s="213">
        <v>1390</v>
      </c>
    </row>
    <row r="214" spans="1:4" s="1" customFormat="1" x14ac:dyDescent="0.25">
      <c r="A214" s="10">
        <v>42213</v>
      </c>
      <c r="B214" s="60">
        <v>18</v>
      </c>
      <c r="C214" s="45">
        <v>25.4</v>
      </c>
      <c r="D214" s="213">
        <v>1420</v>
      </c>
    </row>
    <row r="215" spans="1:4" s="1" customFormat="1" x14ac:dyDescent="0.25">
      <c r="A215" s="10">
        <v>42214</v>
      </c>
      <c r="B215" s="60">
        <v>20</v>
      </c>
      <c r="C215" s="45">
        <v>26.6</v>
      </c>
      <c r="D215" s="213">
        <v>1340</v>
      </c>
    </row>
    <row r="216" spans="1:4" s="1" customFormat="1" x14ac:dyDescent="0.25">
      <c r="A216" s="10">
        <v>42215</v>
      </c>
      <c r="B216" s="60">
        <v>25</v>
      </c>
      <c r="C216" s="45">
        <v>27.5</v>
      </c>
      <c r="D216" s="213">
        <v>1300</v>
      </c>
    </row>
    <row r="217" spans="1:4" s="1" customFormat="1" x14ac:dyDescent="0.25">
      <c r="A217" s="10">
        <v>42216</v>
      </c>
      <c r="B217" s="60">
        <v>25</v>
      </c>
      <c r="C217" s="45">
        <v>27.6</v>
      </c>
      <c r="D217" s="213">
        <v>1270</v>
      </c>
    </row>
    <row r="218" spans="1:4" s="1" customFormat="1" x14ac:dyDescent="0.25">
      <c r="A218" s="10">
        <v>42217</v>
      </c>
      <c r="B218" s="60">
        <v>17</v>
      </c>
      <c r="C218" s="45">
        <v>27</v>
      </c>
      <c r="D218" s="213">
        <v>1250</v>
      </c>
    </row>
    <row r="219" spans="1:4" s="1" customFormat="1" x14ac:dyDescent="0.25">
      <c r="A219" s="10">
        <v>42218</v>
      </c>
      <c r="B219" s="60">
        <v>10</v>
      </c>
      <c r="C219" s="45">
        <v>26.9</v>
      </c>
      <c r="D219" s="213">
        <v>1290</v>
      </c>
    </row>
    <row r="220" spans="1:4" s="1" customFormat="1" x14ac:dyDescent="0.25">
      <c r="A220" s="10">
        <v>42219</v>
      </c>
      <c r="B220" s="60">
        <v>14</v>
      </c>
      <c r="C220" s="45">
        <v>26.3</v>
      </c>
      <c r="D220" s="213">
        <v>1320</v>
      </c>
    </row>
    <row r="221" spans="1:4" s="1" customFormat="1" x14ac:dyDescent="0.25">
      <c r="A221" s="10">
        <v>42220</v>
      </c>
      <c r="B221" s="60">
        <v>23</v>
      </c>
      <c r="C221" s="45">
        <v>24.6</v>
      </c>
      <c r="D221" s="213">
        <v>1360</v>
      </c>
    </row>
    <row r="222" spans="1:4" s="1" customFormat="1" x14ac:dyDescent="0.25">
      <c r="A222" s="10">
        <v>42221</v>
      </c>
      <c r="B222" s="60">
        <v>29</v>
      </c>
      <c r="C222" s="45">
        <v>23.8</v>
      </c>
      <c r="D222" s="213">
        <v>1360</v>
      </c>
    </row>
    <row r="223" spans="1:4" s="1" customFormat="1" x14ac:dyDescent="0.25">
      <c r="A223" s="10">
        <v>42222</v>
      </c>
      <c r="B223" s="60">
        <v>27</v>
      </c>
      <c r="C223" s="45">
        <v>24.3</v>
      </c>
      <c r="D223" s="213">
        <v>1310</v>
      </c>
    </row>
    <row r="224" spans="1:4" s="1" customFormat="1" x14ac:dyDescent="0.25">
      <c r="A224" s="10">
        <v>42223</v>
      </c>
      <c r="B224" s="60">
        <v>29</v>
      </c>
      <c r="C224" s="45">
        <v>24.3</v>
      </c>
      <c r="D224" s="213">
        <v>1250</v>
      </c>
    </row>
    <row r="225" spans="1:4" s="1" customFormat="1" x14ac:dyDescent="0.25">
      <c r="A225" s="10">
        <v>42224</v>
      </c>
      <c r="B225" s="60">
        <v>31</v>
      </c>
      <c r="C225" s="45">
        <v>25.5</v>
      </c>
      <c r="D225" s="213">
        <v>1200</v>
      </c>
    </row>
    <row r="226" spans="1:4" s="1" customFormat="1" x14ac:dyDescent="0.25">
      <c r="A226" s="10">
        <v>42225</v>
      </c>
      <c r="B226" s="60">
        <v>31</v>
      </c>
      <c r="C226" s="45">
        <v>25.8</v>
      </c>
      <c r="D226" s="213">
        <v>1180</v>
      </c>
    </row>
    <row r="227" spans="1:4" s="1" customFormat="1" x14ac:dyDescent="0.25">
      <c r="A227" s="10">
        <v>42226</v>
      </c>
      <c r="B227" s="60">
        <v>29</v>
      </c>
      <c r="C227" s="45">
        <v>25.6</v>
      </c>
      <c r="D227" s="213">
        <v>1100</v>
      </c>
    </row>
    <row r="228" spans="1:4" s="1" customFormat="1" x14ac:dyDescent="0.25">
      <c r="A228" s="10">
        <v>42227</v>
      </c>
      <c r="B228" s="60">
        <v>27</v>
      </c>
      <c r="C228" s="45">
        <v>25.2</v>
      </c>
      <c r="D228" s="213">
        <v>1190</v>
      </c>
    </row>
    <row r="229" spans="1:4" s="1" customFormat="1" x14ac:dyDescent="0.25">
      <c r="A229" s="10">
        <v>42228</v>
      </c>
      <c r="B229" s="60">
        <v>31</v>
      </c>
      <c r="C229" s="45">
        <v>25.2</v>
      </c>
      <c r="D229" s="213">
        <v>1260</v>
      </c>
    </row>
    <row r="230" spans="1:4" s="1" customFormat="1" x14ac:dyDescent="0.25">
      <c r="A230" s="10">
        <v>42229</v>
      </c>
      <c r="B230" s="60">
        <v>33</v>
      </c>
      <c r="C230" s="45">
        <v>25.5</v>
      </c>
      <c r="D230" s="213">
        <v>1240</v>
      </c>
    </row>
    <row r="231" spans="1:4" s="1" customFormat="1" x14ac:dyDescent="0.25">
      <c r="A231" s="10">
        <v>42230</v>
      </c>
      <c r="B231" s="60">
        <v>25</v>
      </c>
      <c r="C231" s="45">
        <v>25.1</v>
      </c>
      <c r="D231" s="213">
        <v>1100</v>
      </c>
    </row>
    <row r="232" spans="1:4" s="1" customFormat="1" x14ac:dyDescent="0.25">
      <c r="A232" s="10">
        <v>42231</v>
      </c>
      <c r="B232" s="60">
        <v>15</v>
      </c>
      <c r="C232" s="45">
        <v>25</v>
      </c>
      <c r="D232" s="213">
        <v>1090</v>
      </c>
    </row>
    <row r="233" spans="1:4" s="1" customFormat="1" x14ac:dyDescent="0.25">
      <c r="A233" s="10">
        <v>42232</v>
      </c>
      <c r="B233" s="60">
        <v>8.9</v>
      </c>
      <c r="C233" s="45">
        <v>26.1</v>
      </c>
      <c r="D233" s="213">
        <v>1160</v>
      </c>
    </row>
    <row r="234" spans="1:4" s="1" customFormat="1" x14ac:dyDescent="0.25">
      <c r="A234" s="10">
        <v>42233</v>
      </c>
      <c r="B234" s="60">
        <v>9.9</v>
      </c>
      <c r="C234" s="45">
        <v>27.3</v>
      </c>
      <c r="D234" s="213">
        <v>1210</v>
      </c>
    </row>
    <row r="235" spans="1:4" s="1" customFormat="1" x14ac:dyDescent="0.25">
      <c r="A235" s="10">
        <v>42234</v>
      </c>
      <c r="B235" s="60">
        <v>18</v>
      </c>
      <c r="C235" s="45">
        <v>26.9</v>
      </c>
      <c r="D235" s="213">
        <v>1250</v>
      </c>
    </row>
    <row r="236" spans="1:4" s="1" customFormat="1" x14ac:dyDescent="0.25">
      <c r="A236" s="10">
        <v>42235</v>
      </c>
      <c r="B236" s="60">
        <v>20</v>
      </c>
      <c r="C236" s="45">
        <v>25.8</v>
      </c>
      <c r="D236" s="213">
        <v>1300</v>
      </c>
    </row>
    <row r="237" spans="1:4" s="1" customFormat="1" x14ac:dyDescent="0.25">
      <c r="A237" s="10">
        <v>42236</v>
      </c>
      <c r="B237" s="60">
        <v>17</v>
      </c>
      <c r="C237" s="45">
        <v>25.6</v>
      </c>
      <c r="D237" s="213">
        <v>1350</v>
      </c>
    </row>
    <row r="238" spans="1:4" s="1" customFormat="1" x14ac:dyDescent="0.25">
      <c r="A238" s="10">
        <v>42237</v>
      </c>
      <c r="B238" s="60">
        <v>12</v>
      </c>
      <c r="C238" s="45">
        <v>25.4</v>
      </c>
      <c r="D238" s="213">
        <v>1300</v>
      </c>
    </row>
    <row r="239" spans="1:4" s="1" customFormat="1" x14ac:dyDescent="0.25">
      <c r="A239" s="10">
        <v>42238</v>
      </c>
      <c r="B239" s="60">
        <v>10</v>
      </c>
      <c r="C239" s="45">
        <v>25.4</v>
      </c>
      <c r="D239" s="213">
        <v>1250</v>
      </c>
    </row>
    <row r="240" spans="1:4" s="1" customFormat="1" x14ac:dyDescent="0.25">
      <c r="A240" s="10">
        <v>42239</v>
      </c>
      <c r="B240" s="60">
        <v>14</v>
      </c>
      <c r="C240" s="45">
        <v>25.6</v>
      </c>
      <c r="D240" s="213">
        <v>1220</v>
      </c>
    </row>
    <row r="241" spans="1:4" s="1" customFormat="1" x14ac:dyDescent="0.25">
      <c r="A241" s="10">
        <v>42240</v>
      </c>
      <c r="B241" s="60">
        <v>8.9</v>
      </c>
      <c r="C241" s="45">
        <v>25.5</v>
      </c>
      <c r="D241" s="213">
        <v>1320</v>
      </c>
    </row>
    <row r="242" spans="1:4" s="1" customFormat="1" x14ac:dyDescent="0.25">
      <c r="A242" s="10">
        <v>42241</v>
      </c>
      <c r="B242" s="60">
        <v>9.8000000000000007</v>
      </c>
      <c r="C242" s="45">
        <v>26.1</v>
      </c>
      <c r="D242" s="213">
        <v>1360</v>
      </c>
    </row>
    <row r="243" spans="1:4" s="1" customFormat="1" x14ac:dyDescent="0.25">
      <c r="A243" s="10">
        <v>42242</v>
      </c>
      <c r="B243" s="60">
        <v>3.6</v>
      </c>
      <c r="C243" s="45">
        <v>26.4</v>
      </c>
      <c r="D243" s="213">
        <v>1340</v>
      </c>
    </row>
    <row r="244" spans="1:4" s="1" customFormat="1" x14ac:dyDescent="0.25">
      <c r="A244" s="10">
        <v>42243</v>
      </c>
      <c r="B244" s="60">
        <v>4</v>
      </c>
      <c r="C244" s="45">
        <v>26.4</v>
      </c>
      <c r="D244" s="213">
        <v>1390</v>
      </c>
    </row>
    <row r="245" spans="1:4" s="1" customFormat="1" x14ac:dyDescent="0.25">
      <c r="A245" s="10">
        <v>42244</v>
      </c>
      <c r="B245" s="60">
        <v>3.9</v>
      </c>
      <c r="C245" s="45">
        <v>26.8</v>
      </c>
      <c r="D245" s="213">
        <v>1470</v>
      </c>
    </row>
    <row r="246" spans="1:4" s="1" customFormat="1" x14ac:dyDescent="0.25">
      <c r="A246" s="10">
        <v>42245</v>
      </c>
      <c r="B246" s="60">
        <v>5.7</v>
      </c>
      <c r="C246" s="45">
        <v>26.6</v>
      </c>
      <c r="D246" s="213">
        <v>1440</v>
      </c>
    </row>
    <row r="247" spans="1:4" s="1" customFormat="1" x14ac:dyDescent="0.25">
      <c r="A247" s="10">
        <v>42246</v>
      </c>
      <c r="B247" s="60">
        <v>4.8</v>
      </c>
      <c r="C247" s="45">
        <v>24.7</v>
      </c>
      <c r="D247" s="213">
        <v>1380</v>
      </c>
    </row>
    <row r="248" spans="1:4" s="1" customFormat="1" x14ac:dyDescent="0.25">
      <c r="A248" s="10">
        <v>42247</v>
      </c>
      <c r="B248" s="60">
        <v>6</v>
      </c>
      <c r="C248" s="45">
        <v>23.9</v>
      </c>
      <c r="D248" s="213">
        <v>1380</v>
      </c>
    </row>
    <row r="249" spans="1:4" s="1" customFormat="1" x14ac:dyDescent="0.25">
      <c r="A249" s="10">
        <v>42248</v>
      </c>
      <c r="B249" s="60">
        <v>11.061458333333334</v>
      </c>
      <c r="C249" s="45">
        <v>24.593749999999996</v>
      </c>
      <c r="D249" s="213">
        <v>1354.1666666666667</v>
      </c>
    </row>
    <row r="250" spans="1:4" s="1" customFormat="1" x14ac:dyDescent="0.25">
      <c r="A250" s="10">
        <v>42249</v>
      </c>
      <c r="B250" s="60">
        <v>13.520833333333334</v>
      </c>
      <c r="C250" s="45">
        <v>23.830208333333328</v>
      </c>
      <c r="D250" s="213">
        <v>1246.7708333333333</v>
      </c>
    </row>
    <row r="251" spans="1:4" s="1" customFormat="1" x14ac:dyDescent="0.25">
      <c r="A251" s="10">
        <v>42250</v>
      </c>
      <c r="B251" s="60">
        <v>9.9208333333333325</v>
      </c>
      <c r="C251" s="45">
        <v>23.701041666666669</v>
      </c>
      <c r="D251" s="213">
        <v>1193.2291666666667</v>
      </c>
    </row>
    <row r="252" spans="1:4" s="1" customFormat="1" x14ac:dyDescent="0.25">
      <c r="A252" s="10">
        <v>42251</v>
      </c>
      <c r="B252" s="60">
        <v>2.8291666666666644</v>
      </c>
      <c r="C252" s="45">
        <v>22.405208333333338</v>
      </c>
      <c r="D252" s="213">
        <v>1175.2083333333333</v>
      </c>
    </row>
    <row r="253" spans="1:4" s="1" customFormat="1" x14ac:dyDescent="0.25">
      <c r="A253" s="10">
        <v>42252</v>
      </c>
      <c r="B253" s="60">
        <v>1.2989583333333321</v>
      </c>
      <c r="C253" s="45">
        <v>20.923958333333328</v>
      </c>
      <c r="D253" s="213">
        <v>1202.9166666666667</v>
      </c>
    </row>
    <row r="254" spans="1:4" s="1" customFormat="1" x14ac:dyDescent="0.25">
      <c r="A254" s="10">
        <v>42253</v>
      </c>
      <c r="B254" s="60">
        <v>1.4843750000000002</v>
      </c>
      <c r="C254" s="45">
        <v>21.053124999999998</v>
      </c>
      <c r="D254" s="213">
        <v>1241.875</v>
      </c>
    </row>
    <row r="255" spans="1:4" s="1" customFormat="1" x14ac:dyDescent="0.25">
      <c r="A255" s="10">
        <v>42254</v>
      </c>
      <c r="B255" s="60">
        <v>1.5562499999999988</v>
      </c>
      <c r="C255" s="45">
        <v>22.188541666666669</v>
      </c>
      <c r="D255" s="213">
        <v>1320.4166666666667</v>
      </c>
    </row>
    <row r="256" spans="1:4" s="1" customFormat="1" x14ac:dyDescent="0.25">
      <c r="A256" s="10">
        <v>42255</v>
      </c>
      <c r="B256" s="60">
        <v>7.46875</v>
      </c>
      <c r="C256" s="45">
        <v>22.844791666666662</v>
      </c>
      <c r="D256" s="213">
        <v>1394.5833333333333</v>
      </c>
    </row>
    <row r="257" spans="1:4" s="1" customFormat="1" x14ac:dyDescent="0.25">
      <c r="A257" s="10">
        <v>42256</v>
      </c>
      <c r="B257" s="60">
        <v>15.90625</v>
      </c>
      <c r="C257" s="45">
        <v>23.574999999999992</v>
      </c>
      <c r="D257" s="213">
        <v>1298.75</v>
      </c>
    </row>
    <row r="258" spans="1:4" s="1" customFormat="1" x14ac:dyDescent="0.25">
      <c r="A258" s="10">
        <v>42257</v>
      </c>
      <c r="B258" s="60">
        <v>20.302083333333332</v>
      </c>
      <c r="C258" s="45">
        <v>24.387499999999992</v>
      </c>
      <c r="D258" s="213">
        <v>1239.7916666666667</v>
      </c>
    </row>
    <row r="259" spans="1:4" s="1" customFormat="1" x14ac:dyDescent="0.25">
      <c r="A259" s="10">
        <v>42258</v>
      </c>
      <c r="B259" s="60">
        <v>20.28125</v>
      </c>
      <c r="C259" s="45">
        <v>24.295833333333324</v>
      </c>
      <c r="D259" s="213">
        <v>1187.7083333333333</v>
      </c>
    </row>
    <row r="260" spans="1:4" s="1" customFormat="1" x14ac:dyDescent="0.25">
      <c r="A260" s="10">
        <v>42259</v>
      </c>
      <c r="B260" s="60">
        <v>20.416666666666668</v>
      </c>
      <c r="C260" s="45">
        <v>23.286458333333329</v>
      </c>
      <c r="D260" s="213">
        <v>1188.0208333333333</v>
      </c>
    </row>
    <row r="261" spans="1:4" s="1" customFormat="1" x14ac:dyDescent="0.25">
      <c r="A261" s="10">
        <v>42260</v>
      </c>
      <c r="B261" s="60">
        <v>20.989583333333332</v>
      </c>
      <c r="C261" s="45">
        <v>23.984375</v>
      </c>
      <c r="D261" s="213">
        <v>1203.75</v>
      </c>
    </row>
    <row r="262" spans="1:4" s="1" customFormat="1" x14ac:dyDescent="0.25">
      <c r="A262" s="10">
        <v>42261</v>
      </c>
      <c r="B262" s="60">
        <v>20.84375</v>
      </c>
      <c r="C262" s="45">
        <v>22.851041666666671</v>
      </c>
      <c r="D262" s="213">
        <v>1260.625</v>
      </c>
    </row>
    <row r="263" spans="1:4" s="1" customFormat="1" x14ac:dyDescent="0.25">
      <c r="A263" s="10">
        <v>42262</v>
      </c>
      <c r="B263" s="60">
        <v>21.75</v>
      </c>
      <c r="C263" s="45">
        <v>22.481249999999999</v>
      </c>
      <c r="D263" s="213">
        <v>1295.4166666666667</v>
      </c>
    </row>
    <row r="264" spans="1:4" s="1" customFormat="1" x14ac:dyDescent="0.25">
      <c r="A264" s="10">
        <v>42263</v>
      </c>
      <c r="B264" s="60">
        <v>23.53125</v>
      </c>
      <c r="C264" s="45">
        <v>21.004166666666666</v>
      </c>
      <c r="D264" s="213">
        <v>1323.0208333333333</v>
      </c>
    </row>
    <row r="265" spans="1:4" s="1" customFormat="1" x14ac:dyDescent="0.25">
      <c r="A265" s="10">
        <v>42264</v>
      </c>
      <c r="B265" s="60">
        <v>21.96875</v>
      </c>
      <c r="C265" s="45">
        <v>21.012499999999999</v>
      </c>
      <c r="D265" s="213">
        <v>1394.7916666666667</v>
      </c>
    </row>
    <row r="266" spans="1:4" s="1" customFormat="1" x14ac:dyDescent="0.25">
      <c r="A266" s="10">
        <v>42265</v>
      </c>
      <c r="B266" s="60">
        <v>18.833333333333332</v>
      </c>
      <c r="C266" s="45">
        <v>21.034375000000001</v>
      </c>
      <c r="D266" s="213">
        <v>1418.125</v>
      </c>
    </row>
    <row r="267" spans="1:4" s="1" customFormat="1" x14ac:dyDescent="0.25">
      <c r="A267" s="10">
        <v>42266</v>
      </c>
      <c r="B267" s="60">
        <v>16.041666666666668</v>
      </c>
      <c r="C267" s="45">
        <v>21.601041666666664</v>
      </c>
      <c r="D267" s="213">
        <v>1466.6666666666667</v>
      </c>
    </row>
    <row r="268" spans="1:4" s="1" customFormat="1" x14ac:dyDescent="0.25">
      <c r="A268" s="10">
        <v>42267</v>
      </c>
      <c r="B268" s="60">
        <v>15</v>
      </c>
      <c r="C268" s="45">
        <v>22.41458333333334</v>
      </c>
      <c r="D268" s="213">
        <v>1558.8541666666667</v>
      </c>
    </row>
    <row r="269" spans="1:4" s="1" customFormat="1" x14ac:dyDescent="0.25">
      <c r="A269" s="10">
        <v>42268</v>
      </c>
      <c r="B269" s="60">
        <v>14.65625</v>
      </c>
      <c r="C269" s="45">
        <v>23.427083333333339</v>
      </c>
      <c r="D269" s="213">
        <v>1626.0416666666667</v>
      </c>
    </row>
    <row r="270" spans="1:4" s="1" customFormat="1" x14ac:dyDescent="0.25">
      <c r="A270" s="10">
        <v>42269</v>
      </c>
      <c r="B270" s="60">
        <v>15.270833333333334</v>
      </c>
      <c r="C270" s="45">
        <v>23.936458333333334</v>
      </c>
      <c r="D270" s="213">
        <v>1553.0208333333333</v>
      </c>
    </row>
    <row r="271" spans="1:4" s="1" customFormat="1" x14ac:dyDescent="0.25">
      <c r="A271" s="10">
        <v>42270</v>
      </c>
      <c r="B271" s="60">
        <v>15.0625</v>
      </c>
      <c r="C271" s="45">
        <v>22.079166666666666</v>
      </c>
      <c r="D271" s="213">
        <v>1587.9166666666667</v>
      </c>
    </row>
    <row r="272" spans="1:4" s="1" customFormat="1" x14ac:dyDescent="0.25">
      <c r="A272" s="10">
        <v>42271</v>
      </c>
      <c r="B272" s="60">
        <v>8.3249999999999993</v>
      </c>
      <c r="C272" s="45">
        <v>21.959374999999994</v>
      </c>
      <c r="D272" s="213">
        <v>1681.5625</v>
      </c>
    </row>
    <row r="273" spans="1:4" s="1" customFormat="1" x14ac:dyDescent="0.25">
      <c r="A273" s="10">
        <v>42272</v>
      </c>
      <c r="B273" s="60">
        <v>4.2552083333333304</v>
      </c>
      <c r="C273" s="45">
        <v>22.885416666666661</v>
      </c>
      <c r="D273" s="213">
        <v>1665.3125</v>
      </c>
    </row>
    <row r="274" spans="1:4" s="1" customFormat="1" x14ac:dyDescent="0.25">
      <c r="A274" s="10">
        <v>42273</v>
      </c>
      <c r="B274" s="60">
        <v>2.325000000000002</v>
      </c>
      <c r="C274" s="45">
        <v>22.732291666666665</v>
      </c>
      <c r="D274" s="213">
        <v>1611.4583333333333</v>
      </c>
    </row>
    <row r="275" spans="1:4" s="1" customFormat="1" x14ac:dyDescent="0.25">
      <c r="A275" s="10">
        <v>42274</v>
      </c>
      <c r="B275" s="60">
        <v>3.5343749999999989</v>
      </c>
      <c r="C275" s="45">
        <v>22.837499999999991</v>
      </c>
      <c r="D275" s="213">
        <v>1606.6666666666667</v>
      </c>
    </row>
    <row r="276" spans="1:4" s="1" customFormat="1" x14ac:dyDescent="0.25">
      <c r="A276" s="10">
        <v>42275</v>
      </c>
      <c r="B276" s="60">
        <v>10.284374999999999</v>
      </c>
      <c r="C276" s="45">
        <v>22.234375</v>
      </c>
      <c r="D276" s="213">
        <v>1581.25</v>
      </c>
    </row>
    <row r="277" spans="1:4" s="1" customFormat="1" x14ac:dyDescent="0.25">
      <c r="A277" s="10">
        <v>42276</v>
      </c>
      <c r="B277" s="60">
        <v>12.677083333333334</v>
      </c>
      <c r="C277" s="45">
        <v>20.498958333333327</v>
      </c>
      <c r="D277" s="213">
        <v>1496.9791666666667</v>
      </c>
    </row>
    <row r="278" spans="1:4" s="1" customFormat="1" x14ac:dyDescent="0.25">
      <c r="A278" s="10">
        <v>42277</v>
      </c>
      <c r="B278" s="60">
        <v>13.802083333333334</v>
      </c>
      <c r="C278" s="45">
        <v>19.540625000000006</v>
      </c>
      <c r="D278" s="213">
        <v>1519.1666666666667</v>
      </c>
    </row>
    <row r="279" spans="1:4" s="1" customFormat="1" x14ac:dyDescent="0.25">
      <c r="A279" s="10">
        <v>42278</v>
      </c>
      <c r="B279" s="60">
        <v>14.697916666666666</v>
      </c>
      <c r="C279" s="45">
        <v>19.961458333333336</v>
      </c>
      <c r="D279" s="213">
        <v>1620.4166666666667</v>
      </c>
    </row>
    <row r="280" spans="1:4" s="1" customFormat="1" x14ac:dyDescent="0.25">
      <c r="A280" s="10">
        <v>42279</v>
      </c>
      <c r="B280" s="60">
        <v>16.697916666666668</v>
      </c>
      <c r="C280" s="45">
        <v>20.73020833333333</v>
      </c>
      <c r="D280" s="213">
        <v>1671.4583333333333</v>
      </c>
    </row>
    <row r="281" spans="1:4" s="1" customFormat="1" x14ac:dyDescent="0.25">
      <c r="A281" s="10">
        <v>42280</v>
      </c>
      <c r="B281" s="60">
        <v>18.479166666666668</v>
      </c>
      <c r="C281" s="45">
        <v>20.677083333333336</v>
      </c>
      <c r="D281" s="213">
        <v>1646.7708333333333</v>
      </c>
    </row>
    <row r="282" spans="1:4" s="1" customFormat="1" x14ac:dyDescent="0.25">
      <c r="A282" s="10">
        <v>42281</v>
      </c>
      <c r="B282" s="60">
        <v>20.90625</v>
      </c>
      <c r="C282" s="45">
        <v>18.62812499999999</v>
      </c>
      <c r="D282" s="213">
        <v>1573.8541666666667</v>
      </c>
    </row>
    <row r="283" spans="1:4" s="1" customFormat="1" x14ac:dyDescent="0.25">
      <c r="A283" s="10">
        <v>42282</v>
      </c>
      <c r="B283" s="60">
        <v>22.739583333333332</v>
      </c>
      <c r="C283" s="45">
        <v>19.496874999999992</v>
      </c>
      <c r="D283" s="213">
        <v>1470.625</v>
      </c>
    </row>
    <row r="284" spans="1:4" s="1" customFormat="1" x14ac:dyDescent="0.25">
      <c r="A284" s="10">
        <v>42283</v>
      </c>
      <c r="B284" s="60">
        <v>22.895833333333332</v>
      </c>
      <c r="C284" s="45">
        <v>20.330208333333331</v>
      </c>
      <c r="D284" s="213">
        <v>1443.75</v>
      </c>
    </row>
    <row r="285" spans="1:4" s="1" customFormat="1" x14ac:dyDescent="0.25">
      <c r="A285" s="10">
        <v>42284</v>
      </c>
      <c r="B285" s="60">
        <v>22.833333333333332</v>
      </c>
      <c r="C285" s="45">
        <v>21.098924731182795</v>
      </c>
      <c r="D285" s="213">
        <v>1507.5268817204301</v>
      </c>
    </row>
    <row r="286" spans="1:4" s="1" customFormat="1" x14ac:dyDescent="0.25">
      <c r="A286" s="10">
        <v>42285</v>
      </c>
      <c r="B286" s="60">
        <v>21.40625</v>
      </c>
      <c r="C286" s="45">
        <v>21.820833333333326</v>
      </c>
      <c r="D286" s="213">
        <v>1557.1875</v>
      </c>
    </row>
    <row r="287" spans="1:4" s="1" customFormat="1" x14ac:dyDescent="0.25">
      <c r="A287" s="10">
        <v>42286</v>
      </c>
      <c r="B287" s="60">
        <v>18.125</v>
      </c>
      <c r="C287" s="45">
        <v>22.066666666666666</v>
      </c>
      <c r="D287" s="213">
        <v>1652.3958333333333</v>
      </c>
    </row>
    <row r="288" spans="1:4" s="1" customFormat="1" x14ac:dyDescent="0.25">
      <c r="A288" s="10">
        <v>42287</v>
      </c>
      <c r="B288" s="60">
        <v>15.135416666666666</v>
      </c>
      <c r="C288" s="45">
        <v>21.478125000000002</v>
      </c>
      <c r="D288" s="213">
        <v>1705.3125</v>
      </c>
    </row>
    <row r="289" spans="1:4" s="1" customFormat="1" x14ac:dyDescent="0.25">
      <c r="A289" s="10">
        <v>42288</v>
      </c>
      <c r="B289" s="60">
        <v>13.666666666666666</v>
      </c>
      <c r="C289" s="45">
        <v>21.622916666666658</v>
      </c>
      <c r="D289" s="213">
        <v>1765.7291666666667</v>
      </c>
    </row>
    <row r="290" spans="1:4" s="1" customFormat="1" x14ac:dyDescent="0.25">
      <c r="A290" s="10">
        <v>42289</v>
      </c>
      <c r="B290" s="60">
        <v>12.447916666666666</v>
      </c>
      <c r="C290" s="45">
        <v>21.7</v>
      </c>
      <c r="D290" s="213">
        <v>1787.8125</v>
      </c>
    </row>
    <row r="291" spans="1:4" s="1" customFormat="1" x14ac:dyDescent="0.25">
      <c r="A291" s="10">
        <v>42290</v>
      </c>
      <c r="B291" s="60">
        <v>11.072916666666666</v>
      </c>
      <c r="C291" s="45">
        <v>22.197916666666668</v>
      </c>
      <c r="D291" s="213">
        <v>1769.7916666666667</v>
      </c>
    </row>
    <row r="292" spans="1:4" s="1" customFormat="1" x14ac:dyDescent="0.25">
      <c r="A292" s="10">
        <v>42291</v>
      </c>
      <c r="B292" s="60">
        <v>10.09375</v>
      </c>
      <c r="C292" s="45">
        <v>22.147916666666664</v>
      </c>
      <c r="D292" s="213">
        <v>1800</v>
      </c>
    </row>
    <row r="293" spans="1:4" s="1" customFormat="1" x14ac:dyDescent="0.25">
      <c r="A293" s="10">
        <v>42292</v>
      </c>
      <c r="B293" s="60">
        <v>10.020833333333334</v>
      </c>
      <c r="C293" s="45">
        <v>22.082291666666666</v>
      </c>
      <c r="D293" s="213">
        <v>1784.4791666666667</v>
      </c>
    </row>
    <row r="294" spans="1:4" s="1" customFormat="1" x14ac:dyDescent="0.25">
      <c r="A294" s="10">
        <v>42293</v>
      </c>
      <c r="B294" s="60">
        <v>11.145833333333334</v>
      </c>
      <c r="C294" s="45">
        <v>23.130208333333332</v>
      </c>
      <c r="D294" s="213">
        <v>1720.8333333333333</v>
      </c>
    </row>
    <row r="295" spans="1:4" s="1" customFormat="1" x14ac:dyDescent="0.25">
      <c r="A295" s="10">
        <v>42294</v>
      </c>
      <c r="B295" s="60">
        <v>10.952083333333334</v>
      </c>
      <c r="C295" s="45">
        <v>22.152083333333337</v>
      </c>
      <c r="D295" s="213">
        <v>1665.8333333333333</v>
      </c>
    </row>
    <row r="296" spans="1:4" s="1" customFormat="1" x14ac:dyDescent="0.25">
      <c r="A296" s="10">
        <v>42295</v>
      </c>
      <c r="B296" s="60">
        <v>9.46875</v>
      </c>
      <c r="C296" s="45">
        <v>20.336458333333326</v>
      </c>
      <c r="D296" s="213">
        <v>1610.8333333333333</v>
      </c>
    </row>
    <row r="297" spans="1:4" s="1" customFormat="1" x14ac:dyDescent="0.25">
      <c r="A297" s="10">
        <v>42296</v>
      </c>
      <c r="B297" s="60">
        <v>7.960416666666668</v>
      </c>
      <c r="C297" s="45">
        <v>19.492708333333336</v>
      </c>
      <c r="D297" s="213">
        <v>1606.7708333333333</v>
      </c>
    </row>
    <row r="298" spans="1:4" s="1" customFormat="1" x14ac:dyDescent="0.25">
      <c r="A298" s="10">
        <v>42297</v>
      </c>
      <c r="B298" s="60">
        <v>6.9541666666666648</v>
      </c>
      <c r="C298" s="45">
        <v>18.854166666666661</v>
      </c>
      <c r="D298" s="213">
        <v>1706.25</v>
      </c>
    </row>
    <row r="299" spans="1:4" s="1" customFormat="1" x14ac:dyDescent="0.25">
      <c r="A299" s="10">
        <v>42298</v>
      </c>
      <c r="B299" s="60">
        <v>6.80520833333334</v>
      </c>
      <c r="C299" s="45">
        <v>18.395833333333325</v>
      </c>
      <c r="D299" s="213">
        <v>1783.4375</v>
      </c>
    </row>
    <row r="300" spans="1:4" s="1" customFormat="1" x14ac:dyDescent="0.25">
      <c r="A300" s="10">
        <v>42299</v>
      </c>
      <c r="B300" s="60">
        <v>8.6124999999999901</v>
      </c>
      <c r="C300" s="45">
        <v>18.176041666666674</v>
      </c>
      <c r="D300" s="213">
        <v>1766.6666666666667</v>
      </c>
    </row>
    <row r="301" spans="1:4" s="1" customFormat="1" x14ac:dyDescent="0.25">
      <c r="A301" s="10">
        <v>42300</v>
      </c>
      <c r="B301" s="60">
        <v>9.0218750000000032</v>
      </c>
      <c r="C301" s="45">
        <v>18.312500000000004</v>
      </c>
      <c r="D301" s="213">
        <v>1740.1041666666667</v>
      </c>
    </row>
    <row r="302" spans="1:4" s="1" customFormat="1" x14ac:dyDescent="0.25">
      <c r="A302" s="10">
        <v>42301</v>
      </c>
      <c r="B302" s="60">
        <v>8.4781249999999932</v>
      </c>
      <c r="C302" s="45">
        <v>18.121874999999992</v>
      </c>
      <c r="D302" s="213">
        <v>1848.75</v>
      </c>
    </row>
    <row r="303" spans="1:4" s="1" customFormat="1" x14ac:dyDescent="0.25">
      <c r="A303" s="10">
        <v>42302</v>
      </c>
      <c r="B303" s="60">
        <v>7.9770833333333337</v>
      </c>
      <c r="C303" s="45">
        <v>18.196874999999999</v>
      </c>
      <c r="D303" s="213">
        <v>1861.6666666666667</v>
      </c>
    </row>
    <row r="304" spans="1:4" s="1" customFormat="1" x14ac:dyDescent="0.25">
      <c r="A304" s="10">
        <v>42303</v>
      </c>
      <c r="B304" s="60">
        <v>8.2760416666666519</v>
      </c>
      <c r="C304" s="45">
        <v>17.778124999999999</v>
      </c>
      <c r="D304" s="213">
        <v>1871.4583333333333</v>
      </c>
    </row>
    <row r="305" spans="1:4" s="1" customFormat="1" x14ac:dyDescent="0.25">
      <c r="A305" s="10">
        <v>42304</v>
      </c>
      <c r="B305" s="60">
        <v>9.2885416666666671</v>
      </c>
      <c r="C305" s="45">
        <v>17.833333333333339</v>
      </c>
      <c r="D305" s="213">
        <v>1900.8333333333333</v>
      </c>
    </row>
    <row r="306" spans="1:4" s="1" customFormat="1" x14ac:dyDescent="0.25">
      <c r="A306" s="10">
        <v>42305</v>
      </c>
      <c r="B306" s="60">
        <v>12.416666666666666</v>
      </c>
      <c r="C306" s="45">
        <v>18.632291666666674</v>
      </c>
      <c r="D306" s="213">
        <v>1843.3333333333333</v>
      </c>
    </row>
    <row r="307" spans="1:4" s="1" customFormat="1" x14ac:dyDescent="0.25">
      <c r="A307" s="10">
        <v>42306</v>
      </c>
      <c r="B307" s="60">
        <v>12.635416666666666</v>
      </c>
      <c r="C307" s="45">
        <v>17.318749999999998</v>
      </c>
      <c r="D307" s="213">
        <v>1796.1458333333333</v>
      </c>
    </row>
    <row r="308" spans="1:4" s="1" customFormat="1" x14ac:dyDescent="0.25">
      <c r="A308" s="10">
        <v>42307</v>
      </c>
      <c r="B308" s="60">
        <v>12.354166666666666</v>
      </c>
      <c r="C308" s="45">
        <v>16.029166666666669</v>
      </c>
      <c r="D308" s="213">
        <v>1826.1458333333333</v>
      </c>
    </row>
    <row r="309" spans="1:4" s="1" customFormat="1" x14ac:dyDescent="0.25">
      <c r="A309" s="10">
        <v>42308</v>
      </c>
      <c r="B309" s="60">
        <v>13</v>
      </c>
      <c r="C309" s="45">
        <v>16.787500000000005</v>
      </c>
      <c r="D309" s="213">
        <v>1806.6666666666667</v>
      </c>
    </row>
    <row r="310" spans="1:4" s="1" customFormat="1" x14ac:dyDescent="0.25">
      <c r="A310" s="10">
        <v>42309</v>
      </c>
      <c r="B310" s="60">
        <v>13.77</v>
      </c>
      <c r="C310" s="45">
        <v>17.493999999999996</v>
      </c>
      <c r="D310" s="213">
        <v>1760.4</v>
      </c>
    </row>
    <row r="311" spans="1:4" s="1" customFormat="1" x14ac:dyDescent="0.25">
      <c r="A311" s="10">
        <v>42310</v>
      </c>
      <c r="B311" s="60">
        <v>18.354166666666668</v>
      </c>
      <c r="C311" s="45">
        <v>16.516666666666673</v>
      </c>
      <c r="D311" s="213">
        <v>1705.2083333333333</v>
      </c>
    </row>
    <row r="312" spans="1:4" s="1" customFormat="1" x14ac:dyDescent="0.25">
      <c r="A312" s="10">
        <v>42311</v>
      </c>
      <c r="B312" s="60">
        <v>20.09375</v>
      </c>
      <c r="C312" s="45">
        <v>15.192708333333336</v>
      </c>
      <c r="D312" s="213">
        <v>1748.0208333333333</v>
      </c>
    </row>
    <row r="313" spans="1:4" s="1" customFormat="1" x14ac:dyDescent="0.25">
      <c r="A313" s="10">
        <v>42312</v>
      </c>
      <c r="B313" s="60">
        <v>23.291666666666668</v>
      </c>
      <c r="C313" s="45">
        <v>13.476041666666667</v>
      </c>
      <c r="D313" s="213">
        <v>1786.875</v>
      </c>
    </row>
    <row r="314" spans="1:4" s="1" customFormat="1" x14ac:dyDescent="0.25">
      <c r="A314" s="10">
        <v>42313</v>
      </c>
      <c r="B314" s="60">
        <v>37.072916666666664</v>
      </c>
      <c r="C314" s="45">
        <v>12.66145833333333</v>
      </c>
      <c r="D314" s="213">
        <v>1657.3958333333333</v>
      </c>
    </row>
    <row r="315" spans="1:4" s="1" customFormat="1" x14ac:dyDescent="0.25">
      <c r="A315" s="10">
        <v>42314</v>
      </c>
      <c r="B315" s="60">
        <v>52.010416666666664</v>
      </c>
      <c r="C315" s="45">
        <v>12.561458333333334</v>
      </c>
      <c r="D315" s="213">
        <v>1420.5208333333333</v>
      </c>
    </row>
    <row r="316" spans="1:4" s="1" customFormat="1" x14ac:dyDescent="0.25">
      <c r="A316" s="10">
        <v>42315</v>
      </c>
      <c r="B316" s="60">
        <v>55.052083333333336</v>
      </c>
      <c r="C316" s="45">
        <v>12.36145833333333</v>
      </c>
      <c r="D316" s="213">
        <v>1383.6458333333333</v>
      </c>
    </row>
    <row r="317" spans="1:4" s="1" customFormat="1" x14ac:dyDescent="0.25">
      <c r="A317" s="10">
        <v>42316</v>
      </c>
      <c r="B317" s="60">
        <v>48.135416666666664</v>
      </c>
      <c r="C317" s="45">
        <v>12.323958333333325</v>
      </c>
      <c r="D317" s="213">
        <v>1489.4791666666667</v>
      </c>
    </row>
    <row r="318" spans="1:4" s="1" customFormat="1" x14ac:dyDescent="0.25">
      <c r="A318" s="10">
        <v>42317</v>
      </c>
      <c r="B318" s="60">
        <v>43.34375</v>
      </c>
      <c r="C318" s="45">
        <v>12.342708333333336</v>
      </c>
      <c r="D318" s="213">
        <v>1625.8333333333333</v>
      </c>
    </row>
    <row r="319" spans="1:4" s="1" customFormat="1" x14ac:dyDescent="0.25">
      <c r="A319" s="10">
        <v>42318</v>
      </c>
      <c r="B319" s="60">
        <v>38.697916666666664</v>
      </c>
      <c r="C319" s="45">
        <v>11.882291666666665</v>
      </c>
      <c r="D319" s="213">
        <v>1728.2291666666667</v>
      </c>
    </row>
    <row r="320" spans="1:4" s="1" customFormat="1" x14ac:dyDescent="0.25">
      <c r="A320" s="10">
        <v>42319</v>
      </c>
      <c r="B320" s="60">
        <v>37.020833333333336</v>
      </c>
      <c r="C320" s="45">
        <v>11.560416666666661</v>
      </c>
      <c r="D320" s="213">
        <v>1726.6666666666667</v>
      </c>
    </row>
    <row r="321" spans="1:4" s="1" customFormat="1" x14ac:dyDescent="0.25">
      <c r="A321" s="10">
        <v>42320</v>
      </c>
      <c r="B321" s="60">
        <v>37.354166666666664</v>
      </c>
      <c r="C321" s="45">
        <v>11.476041666666667</v>
      </c>
      <c r="D321" s="213">
        <v>1663.0208333333333</v>
      </c>
    </row>
    <row r="322" spans="1:4" s="1" customFormat="1" x14ac:dyDescent="0.25">
      <c r="A322" s="10">
        <v>42321</v>
      </c>
      <c r="B322" s="60">
        <v>36.979166666666664</v>
      </c>
      <c r="C322" s="45">
        <v>11.357291666666667</v>
      </c>
      <c r="D322" s="213">
        <v>1582.2916666666667</v>
      </c>
    </row>
    <row r="323" spans="1:4" s="1" customFormat="1" x14ac:dyDescent="0.25">
      <c r="A323" s="10">
        <v>42322</v>
      </c>
      <c r="B323" s="60">
        <v>37.041666666666664</v>
      </c>
      <c r="C323" s="45">
        <v>11.485416666666675</v>
      </c>
      <c r="D323" s="213">
        <v>1541.9791666666667</v>
      </c>
    </row>
    <row r="324" spans="1:4" s="1" customFormat="1" x14ac:dyDescent="0.25">
      <c r="A324" s="10">
        <v>42323</v>
      </c>
      <c r="B324" s="60">
        <v>37.927083333333336</v>
      </c>
      <c r="C324" s="45">
        <v>11.597916666666663</v>
      </c>
      <c r="D324" s="213">
        <v>1581.9791666666667</v>
      </c>
    </row>
    <row r="325" spans="1:4" s="1" customFormat="1" x14ac:dyDescent="0.25">
      <c r="A325" s="10">
        <v>42324</v>
      </c>
      <c r="B325" s="60">
        <v>36.291666666666664</v>
      </c>
      <c r="C325" s="45">
        <v>9.9468750000000039</v>
      </c>
      <c r="D325" s="213">
        <v>1629.375</v>
      </c>
    </row>
    <row r="326" spans="1:4" s="1" customFormat="1" x14ac:dyDescent="0.25">
      <c r="A326" s="10">
        <v>42325</v>
      </c>
      <c r="B326" s="60">
        <v>32.875</v>
      </c>
      <c r="C326" s="45">
        <v>9.3958333333333286</v>
      </c>
      <c r="D326" s="213">
        <v>1681.7708333333333</v>
      </c>
    </row>
    <row r="327" spans="1:4" s="1" customFormat="1" x14ac:dyDescent="0.25">
      <c r="A327" s="10">
        <v>42326</v>
      </c>
      <c r="B327" s="60">
        <v>29.010416666666668</v>
      </c>
      <c r="C327" s="45">
        <v>10.080208333333331</v>
      </c>
      <c r="D327" s="213">
        <v>1753.5416666666667</v>
      </c>
    </row>
    <row r="328" spans="1:4" s="1" customFormat="1" x14ac:dyDescent="0.25">
      <c r="A328" s="10">
        <v>42327</v>
      </c>
      <c r="B328" s="60">
        <v>25.5625</v>
      </c>
      <c r="C328" s="45">
        <v>10.676041666666668</v>
      </c>
      <c r="D328" s="213">
        <v>1774.7916666666667</v>
      </c>
    </row>
    <row r="329" spans="1:4" s="1" customFormat="1" x14ac:dyDescent="0.25">
      <c r="A329" s="10">
        <v>42328</v>
      </c>
      <c r="B329" s="60">
        <v>25.974358974358974</v>
      </c>
      <c r="C329" s="45">
        <v>10.510256410256412</v>
      </c>
      <c r="D329" s="213">
        <v>1753.8461538461538</v>
      </c>
    </row>
    <row r="330" spans="1:4" s="1" customFormat="1" x14ac:dyDescent="0.25">
      <c r="A330" s="10">
        <v>42329</v>
      </c>
      <c r="B330" s="60">
        <v>37</v>
      </c>
      <c r="C330" s="45">
        <v>12</v>
      </c>
      <c r="D330" s="213">
        <v>1660</v>
      </c>
    </row>
    <row r="331" spans="1:4" s="1" customFormat="1" x14ac:dyDescent="0.25">
      <c r="A331" s="10">
        <v>42330</v>
      </c>
      <c r="B331" s="60">
        <v>37</v>
      </c>
      <c r="C331" s="45">
        <v>12.2</v>
      </c>
      <c r="D331" s="213">
        <v>1650</v>
      </c>
    </row>
    <row r="332" spans="1:4" s="1" customFormat="1" x14ac:dyDescent="0.25">
      <c r="A332" s="10">
        <v>42331</v>
      </c>
      <c r="B332" s="60">
        <v>36</v>
      </c>
      <c r="C332" s="45">
        <v>12.5</v>
      </c>
      <c r="D332" s="213">
        <v>1700</v>
      </c>
    </row>
    <row r="333" spans="1:4" s="1" customFormat="1" x14ac:dyDescent="0.25">
      <c r="A333" s="10">
        <v>42332</v>
      </c>
      <c r="B333" s="60">
        <v>43</v>
      </c>
      <c r="C333" s="45">
        <v>11.9</v>
      </c>
      <c r="D333" s="213">
        <v>1760</v>
      </c>
    </row>
    <row r="334" spans="1:4" s="1" customFormat="1" x14ac:dyDescent="0.25">
      <c r="A334" s="10">
        <v>42333</v>
      </c>
      <c r="B334" s="60">
        <v>52</v>
      </c>
      <c r="C334" s="45">
        <v>10.8</v>
      </c>
      <c r="D334" s="213">
        <v>1690</v>
      </c>
    </row>
    <row r="335" spans="1:4" s="1" customFormat="1" x14ac:dyDescent="0.25">
      <c r="A335" s="10">
        <v>42334</v>
      </c>
      <c r="B335" s="60">
        <v>55</v>
      </c>
      <c r="C335" s="45">
        <v>9.6999999999999993</v>
      </c>
      <c r="D335" s="213">
        <v>1570</v>
      </c>
    </row>
    <row r="336" spans="1:4" s="1" customFormat="1" x14ac:dyDescent="0.25">
      <c r="A336" s="10">
        <v>42335</v>
      </c>
      <c r="B336" s="60">
        <v>53</v>
      </c>
      <c r="C336" s="45">
        <v>8.9</v>
      </c>
      <c r="D336" s="213">
        <v>1580</v>
      </c>
    </row>
    <row r="337" spans="1:4" s="1" customFormat="1" x14ac:dyDescent="0.25">
      <c r="A337" s="10">
        <v>42336</v>
      </c>
      <c r="B337" s="60">
        <v>49</v>
      </c>
      <c r="C337" s="45">
        <v>8.4</v>
      </c>
      <c r="D337" s="213">
        <v>1670</v>
      </c>
    </row>
    <row r="338" spans="1:4" s="1" customFormat="1" x14ac:dyDescent="0.25">
      <c r="A338" s="10">
        <v>42337</v>
      </c>
      <c r="B338" s="60">
        <v>46</v>
      </c>
      <c r="C338" s="45">
        <v>7.8</v>
      </c>
      <c r="D338" s="213">
        <v>1820</v>
      </c>
    </row>
    <row r="339" spans="1:4" s="1" customFormat="1" x14ac:dyDescent="0.25">
      <c r="A339" s="10">
        <v>42338</v>
      </c>
      <c r="B339" s="60">
        <v>46</v>
      </c>
      <c r="C339" s="45">
        <v>7.5</v>
      </c>
      <c r="D339" s="213">
        <v>1800</v>
      </c>
    </row>
    <row r="340" spans="1:4" s="1" customFormat="1" x14ac:dyDescent="0.25">
      <c r="A340" s="10">
        <v>42339</v>
      </c>
      <c r="B340" s="60">
        <v>45</v>
      </c>
      <c r="C340" s="45">
        <v>7.7</v>
      </c>
      <c r="D340" s="213">
        <v>1810</v>
      </c>
    </row>
    <row r="341" spans="1:4" s="1" customFormat="1" x14ac:dyDescent="0.25">
      <c r="A341" s="10">
        <v>42340</v>
      </c>
      <c r="B341" s="60">
        <v>46</v>
      </c>
      <c r="C341" s="45">
        <v>8.1999999999999993</v>
      </c>
      <c r="D341" s="213">
        <v>1830</v>
      </c>
    </row>
    <row r="342" spans="1:4" s="1" customFormat="1" x14ac:dyDescent="0.25">
      <c r="A342" s="10">
        <v>42341</v>
      </c>
      <c r="B342" s="60">
        <v>47</v>
      </c>
      <c r="C342" s="45">
        <v>8.4</v>
      </c>
      <c r="D342" s="213">
        <v>1830</v>
      </c>
    </row>
    <row r="343" spans="1:4" s="1" customFormat="1" x14ac:dyDescent="0.25">
      <c r="A343" s="10">
        <v>42342</v>
      </c>
      <c r="B343" s="60">
        <v>45</v>
      </c>
      <c r="C343" s="45">
        <v>9.5</v>
      </c>
      <c r="D343" s="213">
        <v>1860</v>
      </c>
    </row>
    <row r="344" spans="1:4" s="1" customFormat="1" x14ac:dyDescent="0.25">
      <c r="A344" s="10">
        <v>42343</v>
      </c>
      <c r="B344" s="60">
        <v>38</v>
      </c>
      <c r="C344" s="45">
        <v>9.5</v>
      </c>
      <c r="D344" s="213">
        <v>1890</v>
      </c>
    </row>
    <row r="345" spans="1:4" s="1" customFormat="1" x14ac:dyDescent="0.25">
      <c r="A345" s="10">
        <v>42344</v>
      </c>
      <c r="B345" s="60">
        <v>25</v>
      </c>
      <c r="C345" s="45">
        <v>10.199999999999999</v>
      </c>
      <c r="D345" s="213">
        <v>1920</v>
      </c>
    </row>
    <row r="346" spans="1:4" s="1" customFormat="1" x14ac:dyDescent="0.25">
      <c r="A346" s="10">
        <v>42345</v>
      </c>
      <c r="B346" s="60">
        <v>27</v>
      </c>
      <c r="C346" s="45">
        <v>11</v>
      </c>
      <c r="D346" s="213">
        <v>1780</v>
      </c>
    </row>
    <row r="347" spans="1:4" s="1" customFormat="1" x14ac:dyDescent="0.25">
      <c r="A347" s="10">
        <v>42346</v>
      </c>
      <c r="B347" s="60">
        <v>32</v>
      </c>
      <c r="C347" s="45">
        <v>11.5</v>
      </c>
      <c r="D347" s="213">
        <v>1690</v>
      </c>
    </row>
    <row r="348" spans="1:4" s="1" customFormat="1" x14ac:dyDescent="0.25">
      <c r="A348" s="10">
        <v>42347</v>
      </c>
      <c r="B348" s="60">
        <v>36</v>
      </c>
      <c r="C348" s="45">
        <v>12.7</v>
      </c>
      <c r="D348" s="213">
        <v>1700</v>
      </c>
    </row>
    <row r="349" spans="1:4" s="1" customFormat="1" x14ac:dyDescent="0.25">
      <c r="A349" s="10">
        <v>42348</v>
      </c>
      <c r="B349" s="60">
        <v>38</v>
      </c>
      <c r="C349" s="45">
        <v>11.9</v>
      </c>
      <c r="D349" s="213">
        <v>1730</v>
      </c>
    </row>
    <row r="350" spans="1:4" s="1" customFormat="1" x14ac:dyDescent="0.25">
      <c r="A350" s="10">
        <v>42349</v>
      </c>
      <c r="B350" s="60">
        <v>37</v>
      </c>
      <c r="C350" s="45">
        <v>11.6</v>
      </c>
      <c r="D350" s="213">
        <v>1660</v>
      </c>
    </row>
    <row r="351" spans="1:4" s="1" customFormat="1" x14ac:dyDescent="0.25">
      <c r="A351" s="10">
        <v>42350</v>
      </c>
      <c r="B351" s="60">
        <v>37</v>
      </c>
      <c r="C351" s="45">
        <v>11</v>
      </c>
      <c r="D351" s="213">
        <v>1630</v>
      </c>
    </row>
    <row r="352" spans="1:4" s="1" customFormat="1" x14ac:dyDescent="0.25">
      <c r="A352" s="10">
        <v>42351</v>
      </c>
      <c r="B352" s="60">
        <v>38</v>
      </c>
      <c r="C352" s="45">
        <v>10.6</v>
      </c>
      <c r="D352" s="213">
        <v>1550</v>
      </c>
    </row>
    <row r="353" spans="1:4" s="1" customFormat="1" x14ac:dyDescent="0.25">
      <c r="A353" s="10">
        <v>42352</v>
      </c>
      <c r="B353" s="60">
        <v>40</v>
      </c>
      <c r="C353" s="45">
        <v>8.9</v>
      </c>
      <c r="D353" s="213">
        <v>1590</v>
      </c>
    </row>
    <row r="354" spans="1:4" s="1" customFormat="1" x14ac:dyDescent="0.25">
      <c r="A354" s="10">
        <v>42353</v>
      </c>
      <c r="B354" s="60">
        <v>39</v>
      </c>
      <c r="C354" s="45">
        <v>7.8</v>
      </c>
      <c r="D354" s="213">
        <v>1680</v>
      </c>
    </row>
    <row r="355" spans="1:4" s="1" customFormat="1" x14ac:dyDescent="0.25">
      <c r="A355" s="10">
        <v>42354</v>
      </c>
      <c r="B355" s="60">
        <v>36</v>
      </c>
      <c r="C355" s="45">
        <v>7.4</v>
      </c>
      <c r="D355" s="213">
        <v>1740</v>
      </c>
    </row>
    <row r="356" spans="1:4" s="1" customFormat="1" x14ac:dyDescent="0.25">
      <c r="A356" s="10">
        <v>42355</v>
      </c>
      <c r="B356" s="60">
        <v>32</v>
      </c>
      <c r="C356" s="45">
        <v>7.5</v>
      </c>
      <c r="D356" s="213">
        <v>1720</v>
      </c>
    </row>
    <row r="357" spans="1:4" s="1" customFormat="1" x14ac:dyDescent="0.25">
      <c r="A357" s="10">
        <v>42356</v>
      </c>
      <c r="B357" s="60">
        <v>33</v>
      </c>
      <c r="C357" s="45">
        <v>7.8</v>
      </c>
      <c r="D357" s="213">
        <v>1720</v>
      </c>
    </row>
    <row r="358" spans="1:4" s="1" customFormat="1" x14ac:dyDescent="0.25">
      <c r="A358" s="10">
        <v>42357</v>
      </c>
      <c r="B358" s="60">
        <v>39</v>
      </c>
      <c r="C358" s="45">
        <v>9</v>
      </c>
      <c r="D358" s="213">
        <v>1740</v>
      </c>
    </row>
    <row r="359" spans="1:4" s="1" customFormat="1" x14ac:dyDescent="0.25">
      <c r="A359" s="10">
        <v>42358</v>
      </c>
      <c r="B359" s="60">
        <v>48</v>
      </c>
      <c r="C359" s="45">
        <v>8.6</v>
      </c>
      <c r="D359" s="213">
        <v>1680</v>
      </c>
    </row>
    <row r="360" spans="1:4" s="1" customFormat="1" x14ac:dyDescent="0.25">
      <c r="A360" s="10">
        <v>42359</v>
      </c>
      <c r="B360" s="60">
        <v>53</v>
      </c>
      <c r="C360" s="45">
        <v>9.1999999999999993</v>
      </c>
      <c r="D360" s="213">
        <v>1720</v>
      </c>
    </row>
    <row r="361" spans="1:4" s="1" customFormat="1" x14ac:dyDescent="0.25">
      <c r="A361" s="10">
        <v>42360</v>
      </c>
      <c r="B361" s="60">
        <v>60</v>
      </c>
      <c r="C361" s="45">
        <v>11</v>
      </c>
      <c r="D361" s="213">
        <v>1640</v>
      </c>
    </row>
    <row r="362" spans="1:4" s="1" customFormat="1" x14ac:dyDescent="0.25">
      <c r="A362" s="10">
        <v>42361</v>
      </c>
      <c r="B362" s="60">
        <v>61</v>
      </c>
      <c r="C362" s="45">
        <v>10.6</v>
      </c>
      <c r="D362" s="213">
        <v>1620</v>
      </c>
    </row>
    <row r="363" spans="1:4" s="1" customFormat="1" x14ac:dyDescent="0.25">
      <c r="A363" s="10">
        <v>42362</v>
      </c>
      <c r="B363" s="60">
        <v>68</v>
      </c>
      <c r="C363" s="45">
        <v>9.1999999999999993</v>
      </c>
      <c r="D363" s="213">
        <v>1610</v>
      </c>
    </row>
    <row r="364" spans="1:4" s="1" customFormat="1" x14ac:dyDescent="0.25">
      <c r="A364" s="10">
        <v>42363</v>
      </c>
      <c r="B364" s="60">
        <v>73</v>
      </c>
      <c r="C364" s="45">
        <v>8.4</v>
      </c>
      <c r="D364" s="213">
        <v>1610</v>
      </c>
    </row>
    <row r="365" spans="1:4" s="1" customFormat="1" x14ac:dyDescent="0.25">
      <c r="A365" s="10">
        <v>42364</v>
      </c>
      <c r="B365" s="60">
        <v>72</v>
      </c>
      <c r="C365" s="45">
        <v>7.4</v>
      </c>
      <c r="D365" s="213">
        <v>1640</v>
      </c>
    </row>
    <row r="366" spans="1:4" s="1" customFormat="1" x14ac:dyDescent="0.25">
      <c r="A366" s="10">
        <v>42365</v>
      </c>
      <c r="B366" s="60">
        <v>68</v>
      </c>
      <c r="C366" s="45">
        <v>6.7</v>
      </c>
      <c r="D366" s="213">
        <v>1710</v>
      </c>
    </row>
    <row r="367" spans="1:4" s="1" customFormat="1" x14ac:dyDescent="0.25">
      <c r="A367" s="10">
        <v>42366</v>
      </c>
      <c r="B367" s="60">
        <v>62</v>
      </c>
      <c r="C367" s="45">
        <v>7.2</v>
      </c>
      <c r="D367" s="213">
        <v>1800</v>
      </c>
    </row>
    <row r="368" spans="1:4" s="1" customFormat="1" x14ac:dyDescent="0.25">
      <c r="A368" s="10">
        <v>42367</v>
      </c>
      <c r="B368" s="60">
        <v>57</v>
      </c>
      <c r="C368" s="45">
        <v>6.8</v>
      </c>
      <c r="D368" s="213">
        <v>1780</v>
      </c>
    </row>
    <row r="369" spans="1:4" s="1" customFormat="1" x14ac:dyDescent="0.25">
      <c r="A369" s="10">
        <v>42368</v>
      </c>
      <c r="B369" s="60">
        <v>60</v>
      </c>
      <c r="C369" s="45">
        <v>6.8</v>
      </c>
      <c r="D369" s="213">
        <v>1740</v>
      </c>
    </row>
    <row r="370" spans="1:4" s="1" customFormat="1" x14ac:dyDescent="0.25">
      <c r="A370" s="11">
        <v>42369</v>
      </c>
      <c r="B370" s="61">
        <v>59</v>
      </c>
      <c r="C370" s="52">
        <v>7.6</v>
      </c>
      <c r="D370" s="214">
        <v>1720</v>
      </c>
    </row>
    <row r="371" spans="1:4" ht="15" x14ac:dyDescent="0.25">
      <c r="A371" s="6" t="s">
        <v>96</v>
      </c>
    </row>
    <row r="372" spans="1:4" x14ac:dyDescent="0.2">
      <c r="A372" s="3" t="s">
        <v>238</v>
      </c>
    </row>
    <row r="373" spans="1:4" ht="15" x14ac:dyDescent="0.25">
      <c r="A373" s="21" t="s">
        <v>239</v>
      </c>
    </row>
    <row r="376" spans="1:4" ht="15" x14ac:dyDescent="0.25">
      <c r="A376" s="6" t="s">
        <v>146</v>
      </c>
    </row>
    <row r="377" spans="1:4" ht="60" customHeight="1" x14ac:dyDescent="0.2">
      <c r="A377" s="14" t="s">
        <v>80</v>
      </c>
      <c r="B377" s="14" t="s">
        <v>97</v>
      </c>
      <c r="C377" s="88" t="s">
        <v>98</v>
      </c>
      <c r="D377" s="199" t="s">
        <v>166</v>
      </c>
    </row>
    <row r="378" spans="1:4" ht="15" x14ac:dyDescent="0.2">
      <c r="A378" s="14" t="s">
        <v>84</v>
      </c>
      <c r="B378" s="14" t="s">
        <v>86</v>
      </c>
      <c r="C378" s="88" t="s">
        <v>86</v>
      </c>
      <c r="D378" s="199" t="s">
        <v>86</v>
      </c>
    </row>
    <row r="379" spans="1:4" ht="15" x14ac:dyDescent="0.2">
      <c r="A379" s="14" t="s">
        <v>87</v>
      </c>
      <c r="B379" s="14" t="s">
        <v>102</v>
      </c>
      <c r="C379" s="88" t="s">
        <v>89</v>
      </c>
      <c r="D379" s="199" t="s">
        <v>90</v>
      </c>
    </row>
    <row r="380" spans="1:4" x14ac:dyDescent="0.2">
      <c r="A380" s="313">
        <v>42005</v>
      </c>
      <c r="B380" s="201">
        <f>ROUND(SUM(B6:B36)*1.9835,-1)</f>
        <v>3090</v>
      </c>
      <c r="C380" s="56">
        <f>(AVERAGE(C6:C36))</f>
        <v>10.977419354838709</v>
      </c>
      <c r="D380" s="201">
        <f>AVERAGE(D6:D36)</f>
        <v>2070</v>
      </c>
    </row>
    <row r="381" spans="1:4" x14ac:dyDescent="0.2">
      <c r="A381" s="314">
        <v>42036</v>
      </c>
      <c r="B381" s="203">
        <f>ROUND(SUM(B37:B64)*1.9835,-1)</f>
        <v>4390</v>
      </c>
      <c r="C381" s="17">
        <f>AVERAGE(C37:C64)</f>
        <v>14.699999999999998</v>
      </c>
      <c r="D381" s="203">
        <f>AVERAGE(D37:D64)</f>
        <v>1848.3333333333333</v>
      </c>
    </row>
    <row r="382" spans="1:4" x14ac:dyDescent="0.2">
      <c r="A382" s="314">
        <v>42064</v>
      </c>
      <c r="B382" s="203">
        <f>ROUND(SUM(B65:B95)*1.9835,-1)</f>
        <v>4780</v>
      </c>
      <c r="C382" s="17">
        <f>AVERAGE(C65:C95)</f>
        <v>17.932258064516127</v>
      </c>
      <c r="D382" s="203">
        <f>AVERAGE(D65:D95)</f>
        <v>2039.6774193548388</v>
      </c>
    </row>
    <row r="383" spans="1:4" x14ac:dyDescent="0.2">
      <c r="A383" s="314">
        <v>42095</v>
      </c>
      <c r="B383" s="203">
        <f>ROUND(SUM(B96:B125)*1.9835,-1)</f>
        <v>3000</v>
      </c>
      <c r="C383" s="17">
        <f>AVERAGE(C96:C125)</f>
        <v>18.959999999999997</v>
      </c>
      <c r="D383" s="203">
        <f>AVERAGE(D96:D125)</f>
        <v>2045</v>
      </c>
    </row>
    <row r="384" spans="1:4" x14ac:dyDescent="0.2">
      <c r="A384" s="314">
        <v>42125</v>
      </c>
      <c r="B384" s="203">
        <f>ROUND(SUM(B126:B156)*1.9835,-1)</f>
        <v>1870</v>
      </c>
      <c r="C384" s="17">
        <f>AVERAGE(C126:C156)</f>
        <v>21.4258064516129</v>
      </c>
      <c r="D384" s="203">
        <f>AVERAGE(D126:D156)</f>
        <v>1819.0322580645161</v>
      </c>
    </row>
    <row r="385" spans="1:4" x14ac:dyDescent="0.2">
      <c r="A385" s="314">
        <v>42156</v>
      </c>
      <c r="B385" s="203">
        <f>ROUND(SUM(B157:B186)*1.9835,-1)</f>
        <v>1330</v>
      </c>
      <c r="C385" s="17">
        <f>AVERAGE(C157:C186)</f>
        <v>25.976666666666667</v>
      </c>
      <c r="D385" s="203">
        <f>AVERAGE(D157:D186)</f>
        <v>1651.3333333333333</v>
      </c>
    </row>
    <row r="386" spans="1:4" ht="12" customHeight="1" x14ac:dyDescent="0.2">
      <c r="A386" s="314">
        <v>42186</v>
      </c>
      <c r="B386" s="203">
        <f>ROUND(SUM(B187:B217)*1.9835,-1)</f>
        <v>1110</v>
      </c>
      <c r="C386" s="17">
        <f>(AVERAGE(C187:C217))</f>
        <v>26.522580645161288</v>
      </c>
      <c r="D386" s="203">
        <f>AVERAGE(D187:D217)</f>
        <v>1364.8387096774193</v>
      </c>
    </row>
    <row r="387" spans="1:4" x14ac:dyDescent="0.2">
      <c r="A387" s="314">
        <v>42217</v>
      </c>
      <c r="B387" s="203">
        <f>ROUND(SUM(B218:B248)*1.9835,-1)</f>
        <v>1050</v>
      </c>
      <c r="C387" s="17">
        <f>AVERAGE(C218:C248)</f>
        <v>25.632258064516133</v>
      </c>
      <c r="D387" s="203">
        <f>AVERAGE(D218:D248)</f>
        <v>1278.0645161290322</v>
      </c>
    </row>
    <row r="388" spans="1:4" x14ac:dyDescent="0.2">
      <c r="A388" s="314">
        <v>42248</v>
      </c>
      <c r="B388" s="203">
        <f>ROUND(SUM(B249:B278)*1.9835,-1)</f>
        <v>760</v>
      </c>
      <c r="C388" s="17">
        <f>AVERAGE(C249:C278)</f>
        <v>22.519999999999996</v>
      </c>
      <c r="D388" s="203">
        <f>AVERAGE(D249:D278)</f>
        <v>1396.46875</v>
      </c>
    </row>
    <row r="389" spans="1:4" x14ac:dyDescent="0.2">
      <c r="A389" s="314">
        <v>42278</v>
      </c>
      <c r="B389" s="203">
        <f>ROUND(SUM(B279:B309)*1.9835,-1)</f>
        <v>810</v>
      </c>
      <c r="C389" s="17">
        <f>AVERAGE(C279:C309)</f>
        <v>19.857660206382242</v>
      </c>
      <c r="D389" s="203">
        <f>AVERAGE(D279:D309)</f>
        <v>1713.3173994103363</v>
      </c>
    </row>
    <row r="390" spans="1:4" x14ac:dyDescent="0.2">
      <c r="A390" s="314">
        <v>42309</v>
      </c>
      <c r="B390" s="203">
        <f>ROUND(SUM(B310:B339)*1.9835,-1)</f>
        <v>2260</v>
      </c>
      <c r="C390" s="17">
        <f>AVERAGE(C310:C339)</f>
        <v>11.553301602564099</v>
      </c>
      <c r="D390" s="203">
        <f>AVERAGE(D310:D339)</f>
        <v>1663.1623717948719</v>
      </c>
    </row>
    <row r="391" spans="1:4" x14ac:dyDescent="0.2">
      <c r="A391" s="315">
        <v>42339</v>
      </c>
      <c r="B391" s="206">
        <f>ROUND(SUM(B340:B370)*1.9835,-1)</f>
        <v>2880</v>
      </c>
      <c r="C391" s="57">
        <f>AVERAGE(C340:C370)</f>
        <v>9.0870967741935491</v>
      </c>
      <c r="D391" s="206">
        <f>AVERAGE(D340:D370)</f>
        <v>1720.6451612903227</v>
      </c>
    </row>
    <row r="392" spans="1:4" ht="15" x14ac:dyDescent="0.25">
      <c r="A392" s="6" t="s">
        <v>96</v>
      </c>
    </row>
  </sheetData>
  <hyperlinks>
    <hyperlink ref="A373" r:id="rId1"/>
  </hyperlinks>
  <pageMargins left="0.7" right="0.7" top="0.75" bottom="0.75" header="0.3" footer="0.3"/>
  <pageSetup fitToHeight="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N81"/>
  <sheetViews>
    <sheetView zoomScale="70" zoomScaleNormal="70" workbookViewId="0">
      <pane xSplit="1" ySplit="5" topLeftCell="B40" activePane="bottomRight" state="frozen"/>
      <selection pane="topRight" activeCell="B1" sqref="B1"/>
      <selection pane="bottomLeft" activeCell="A7" sqref="A7"/>
      <selection pane="bottomRight" activeCell="I64" sqref="I64"/>
    </sheetView>
  </sheetViews>
  <sheetFormatPr defaultColWidth="9.140625" defaultRowHeight="14.25" x14ac:dyDescent="0.2"/>
  <cols>
    <col min="1" max="3" width="18.7109375" style="3" customWidth="1"/>
    <col min="4" max="4" width="18.7109375" style="211" customWidth="1"/>
    <col min="5" max="9" width="18.7109375" style="3" customWidth="1"/>
    <col min="10" max="10" width="14" style="3" customWidth="1"/>
    <col min="11" max="11" width="18" style="193" hidden="1" customWidth="1"/>
    <col min="12" max="12" width="9.140625" style="257" hidden="1" customWidth="1"/>
    <col min="13" max="13" width="12.140625" style="3" hidden="1" customWidth="1"/>
    <col min="14" max="36" width="9.140625" style="3" customWidth="1"/>
    <col min="37" max="16384" width="9.140625" style="3"/>
  </cols>
  <sheetData>
    <row r="1" spans="1:14" ht="15" x14ac:dyDescent="0.25">
      <c r="A1" s="6" t="s">
        <v>147</v>
      </c>
    </row>
    <row r="2" spans="1:14" ht="15" x14ac:dyDescent="0.2">
      <c r="A2" s="259"/>
      <c r="B2" s="346" t="s">
        <v>123</v>
      </c>
      <c r="C2" s="346"/>
      <c r="D2" s="346"/>
      <c r="E2" s="346"/>
      <c r="F2" s="346"/>
      <c r="G2" s="346" t="s">
        <v>104</v>
      </c>
      <c r="H2" s="346" t="s">
        <v>124</v>
      </c>
      <c r="I2" s="346" t="s">
        <v>125</v>
      </c>
    </row>
    <row r="3" spans="1:14" ht="60" customHeight="1" x14ac:dyDescent="0.2">
      <c r="A3" s="14" t="s">
        <v>80</v>
      </c>
      <c r="B3" s="14" t="s">
        <v>126</v>
      </c>
      <c r="C3" s="14" t="s">
        <v>127</v>
      </c>
      <c r="D3" s="199" t="s">
        <v>83</v>
      </c>
      <c r="E3" s="14" t="s">
        <v>82</v>
      </c>
      <c r="F3" s="14" t="s">
        <v>128</v>
      </c>
      <c r="G3" s="346"/>
      <c r="H3" s="346"/>
      <c r="I3" s="346"/>
      <c r="K3" s="193" t="s">
        <v>345</v>
      </c>
      <c r="L3" s="257" t="s">
        <v>348</v>
      </c>
      <c r="M3" s="186"/>
      <c r="N3" s="186"/>
    </row>
    <row r="4" spans="1:14" ht="15" x14ac:dyDescent="0.2">
      <c r="A4" s="15" t="s">
        <v>84</v>
      </c>
      <c r="B4" s="15" t="s">
        <v>114</v>
      </c>
      <c r="C4" s="15" t="s">
        <v>114</v>
      </c>
      <c r="D4" s="200" t="s">
        <v>114</v>
      </c>
      <c r="E4" s="15" t="s">
        <v>114</v>
      </c>
      <c r="F4" s="15" t="s">
        <v>114</v>
      </c>
      <c r="G4" s="15" t="s">
        <v>114</v>
      </c>
      <c r="H4" s="15" t="s">
        <v>114</v>
      </c>
      <c r="I4" s="15" t="s">
        <v>114</v>
      </c>
    </row>
    <row r="5" spans="1:14" ht="15" x14ac:dyDescent="0.2">
      <c r="A5" s="15" t="s">
        <v>87</v>
      </c>
      <c r="B5" s="15" t="s">
        <v>91</v>
      </c>
      <c r="C5" s="15" t="s">
        <v>129</v>
      </c>
      <c r="D5" s="200" t="s">
        <v>90</v>
      </c>
      <c r="E5" s="15" t="s">
        <v>89</v>
      </c>
      <c r="F5" s="15" t="s">
        <v>130</v>
      </c>
      <c r="G5" s="15" t="s">
        <v>92</v>
      </c>
      <c r="H5" s="15" t="s">
        <v>91</v>
      </c>
      <c r="I5" s="15" t="s">
        <v>92</v>
      </c>
      <c r="N5" s="86"/>
    </row>
    <row r="6" spans="1:14" x14ac:dyDescent="0.2">
      <c r="A6" s="63">
        <v>42013</v>
      </c>
      <c r="B6" s="115">
        <v>11.2</v>
      </c>
      <c r="C6" s="116">
        <v>7.7</v>
      </c>
      <c r="D6" s="234">
        <v>1967</v>
      </c>
      <c r="E6" s="116">
        <v>10.9</v>
      </c>
      <c r="F6" s="115">
        <v>31</v>
      </c>
      <c r="G6" s="107" t="s">
        <v>252</v>
      </c>
      <c r="H6" s="115">
        <v>0.96</v>
      </c>
      <c r="I6" s="121"/>
      <c r="J6" s="63"/>
      <c r="K6" s="195">
        <v>0.39900000000000002</v>
      </c>
      <c r="L6" s="257">
        <v>2</v>
      </c>
      <c r="N6" s="86"/>
    </row>
    <row r="7" spans="1:14" x14ac:dyDescent="0.2">
      <c r="A7" s="64">
        <v>42017</v>
      </c>
      <c r="B7" s="117">
        <v>12.2</v>
      </c>
      <c r="C7" s="118">
        <v>7.8</v>
      </c>
      <c r="D7" s="227">
        <v>1995</v>
      </c>
      <c r="E7" s="118">
        <v>10.8</v>
      </c>
      <c r="F7" s="117">
        <v>32.799999999999997</v>
      </c>
      <c r="G7" s="109" t="s">
        <v>252</v>
      </c>
      <c r="H7" s="117">
        <v>1.1000000000000001</v>
      </c>
      <c r="I7" s="122">
        <v>11</v>
      </c>
      <c r="J7" s="64"/>
      <c r="K7" s="195">
        <v>0.39900000000000002</v>
      </c>
      <c r="L7" s="257">
        <v>2</v>
      </c>
      <c r="N7" s="86"/>
    </row>
    <row r="8" spans="1:14" x14ac:dyDescent="0.2">
      <c r="A8" s="64">
        <v>42027</v>
      </c>
      <c r="B8" s="117">
        <v>11.7</v>
      </c>
      <c r="C8" s="118">
        <v>7.8</v>
      </c>
      <c r="D8" s="227">
        <v>2253</v>
      </c>
      <c r="E8" s="118">
        <v>9.6999999999999993</v>
      </c>
      <c r="F8" s="117">
        <v>35.799999999999997</v>
      </c>
      <c r="G8" s="109" t="s">
        <v>252</v>
      </c>
      <c r="H8" s="117">
        <v>1.2</v>
      </c>
      <c r="I8" s="123"/>
      <c r="J8" s="64"/>
      <c r="K8" s="195">
        <v>0.39900000000000002</v>
      </c>
      <c r="L8" s="257">
        <v>2</v>
      </c>
      <c r="N8" s="86"/>
    </row>
    <row r="9" spans="1:14" x14ac:dyDescent="0.2">
      <c r="A9" s="64">
        <v>42034</v>
      </c>
      <c r="B9" s="117">
        <v>10.3</v>
      </c>
      <c r="C9" s="118">
        <v>7.8</v>
      </c>
      <c r="D9" s="227">
        <v>2197</v>
      </c>
      <c r="E9" s="118">
        <v>14.3</v>
      </c>
      <c r="F9" s="117">
        <v>24.7</v>
      </c>
      <c r="G9" s="109" t="s">
        <v>252</v>
      </c>
      <c r="H9" s="117">
        <v>1.3</v>
      </c>
      <c r="I9" s="123"/>
      <c r="J9" s="64"/>
      <c r="K9" s="195">
        <v>0.39900000000000002</v>
      </c>
      <c r="L9" s="257">
        <v>2</v>
      </c>
    </row>
    <row r="10" spans="1:14" x14ac:dyDescent="0.2">
      <c r="A10" s="64">
        <v>42039</v>
      </c>
      <c r="B10" s="117">
        <v>9.9</v>
      </c>
      <c r="C10" s="118">
        <v>7.7</v>
      </c>
      <c r="D10" s="227">
        <v>1742</v>
      </c>
      <c r="E10" s="118">
        <v>13.2</v>
      </c>
      <c r="F10" s="117">
        <v>51.5</v>
      </c>
      <c r="G10" s="109" t="s">
        <v>252</v>
      </c>
      <c r="H10" s="117">
        <v>0.94</v>
      </c>
      <c r="I10" s="123"/>
      <c r="J10" s="64"/>
      <c r="K10" s="195">
        <v>0.39900000000000002</v>
      </c>
      <c r="L10" s="257">
        <v>2</v>
      </c>
    </row>
    <row r="11" spans="1:14" x14ac:dyDescent="0.2">
      <c r="A11" s="64">
        <v>42048</v>
      </c>
      <c r="B11" s="117">
        <v>9.4</v>
      </c>
      <c r="C11" s="118">
        <v>7.6</v>
      </c>
      <c r="D11" s="227">
        <v>2175</v>
      </c>
      <c r="E11" s="118">
        <v>15.5</v>
      </c>
      <c r="F11" s="117">
        <v>38.6</v>
      </c>
      <c r="G11" s="109" t="s">
        <v>252</v>
      </c>
      <c r="H11" s="117">
        <v>1.3</v>
      </c>
      <c r="I11" s="123"/>
      <c r="J11" s="64"/>
      <c r="K11" s="195">
        <v>0.39900000000000002</v>
      </c>
      <c r="L11" s="257">
        <v>2</v>
      </c>
    </row>
    <row r="12" spans="1:14" x14ac:dyDescent="0.2">
      <c r="A12" s="64">
        <v>42054</v>
      </c>
      <c r="B12" s="119"/>
      <c r="C12" s="120"/>
      <c r="D12" s="224"/>
      <c r="E12" s="120"/>
      <c r="F12" s="119"/>
      <c r="G12" s="110"/>
      <c r="H12" s="119"/>
      <c r="I12" s="123"/>
      <c r="J12" s="64"/>
      <c r="K12" s="154"/>
      <c r="L12" s="257">
        <v>2</v>
      </c>
    </row>
    <row r="13" spans="1:14" x14ac:dyDescent="0.2">
      <c r="A13" s="64">
        <v>42062</v>
      </c>
      <c r="B13" s="117">
        <v>8.9</v>
      </c>
      <c r="C13" s="118">
        <v>7.6</v>
      </c>
      <c r="D13" s="235">
        <v>1891</v>
      </c>
      <c r="E13" s="118">
        <v>13.4</v>
      </c>
      <c r="F13" s="117">
        <v>40.6</v>
      </c>
      <c r="G13" s="109">
        <v>0.41599999999999998</v>
      </c>
      <c r="H13" s="117">
        <v>0.96</v>
      </c>
      <c r="I13" s="123"/>
      <c r="J13" s="64"/>
      <c r="K13" s="154">
        <f t="shared" ref="K13:K53" si="0">G13</f>
        <v>0.41599999999999998</v>
      </c>
      <c r="L13" s="257">
        <v>2</v>
      </c>
    </row>
    <row r="14" spans="1:14" x14ac:dyDescent="0.2">
      <c r="A14" s="64">
        <v>42069</v>
      </c>
      <c r="B14" s="117">
        <v>8.6999999999999993</v>
      </c>
      <c r="C14" s="118">
        <v>7.7</v>
      </c>
      <c r="D14" s="227">
        <v>2041</v>
      </c>
      <c r="E14" s="118">
        <v>15.5</v>
      </c>
      <c r="F14" s="117">
        <v>31.3</v>
      </c>
      <c r="G14" s="109" t="s">
        <v>252</v>
      </c>
      <c r="H14" s="117">
        <v>1</v>
      </c>
      <c r="I14" s="123"/>
      <c r="J14" s="64"/>
      <c r="K14" s="195">
        <v>0.39900000000000002</v>
      </c>
      <c r="L14" s="257">
        <v>2</v>
      </c>
    </row>
    <row r="15" spans="1:14" x14ac:dyDescent="0.2">
      <c r="A15" s="64">
        <v>42076</v>
      </c>
      <c r="B15" s="117">
        <v>9.6</v>
      </c>
      <c r="C15" s="118">
        <v>7.7</v>
      </c>
      <c r="D15" s="227">
        <v>2060</v>
      </c>
      <c r="E15" s="118">
        <v>18.5</v>
      </c>
      <c r="F15" s="117">
        <v>33.200000000000003</v>
      </c>
      <c r="G15" s="109" t="s">
        <v>252</v>
      </c>
      <c r="H15" s="117">
        <v>1.2</v>
      </c>
      <c r="I15" s="123"/>
      <c r="J15" s="64"/>
      <c r="K15" s="195">
        <v>0.39900000000000002</v>
      </c>
      <c r="L15" s="257">
        <v>2</v>
      </c>
    </row>
    <row r="16" spans="1:14" x14ac:dyDescent="0.2">
      <c r="A16" s="64">
        <v>42083</v>
      </c>
      <c r="B16" s="117">
        <v>8.3000000000000007</v>
      </c>
      <c r="C16" s="118">
        <v>7.7</v>
      </c>
      <c r="D16" s="227">
        <v>2173</v>
      </c>
      <c r="E16" s="118">
        <v>20</v>
      </c>
      <c r="F16" s="117">
        <v>46.3</v>
      </c>
      <c r="G16" s="109" t="s">
        <v>252</v>
      </c>
      <c r="H16" s="117">
        <v>1.1000000000000001</v>
      </c>
      <c r="I16" s="122">
        <v>11</v>
      </c>
      <c r="J16" s="64"/>
      <c r="K16" s="195">
        <v>0.39900000000000002</v>
      </c>
      <c r="L16" s="257">
        <v>2</v>
      </c>
    </row>
    <row r="17" spans="1:12" x14ac:dyDescent="0.2">
      <c r="A17" s="64">
        <v>42090</v>
      </c>
      <c r="B17" s="117">
        <v>9.5</v>
      </c>
      <c r="C17" s="118">
        <v>7.9</v>
      </c>
      <c r="D17" s="227">
        <v>2174</v>
      </c>
      <c r="E17" s="118">
        <v>20.5</v>
      </c>
      <c r="F17" s="117">
        <v>44.8</v>
      </c>
      <c r="G17" s="109" t="s">
        <v>252</v>
      </c>
      <c r="H17" s="117">
        <v>1.1000000000000001</v>
      </c>
      <c r="I17" s="123"/>
      <c r="J17" s="64"/>
      <c r="K17" s="195">
        <v>0.39900000000000002</v>
      </c>
      <c r="L17" s="257">
        <v>2</v>
      </c>
    </row>
    <row r="18" spans="1:12" x14ac:dyDescent="0.2">
      <c r="A18" s="64">
        <v>42095</v>
      </c>
      <c r="B18" s="117">
        <v>12.7</v>
      </c>
      <c r="C18" s="118">
        <v>8</v>
      </c>
      <c r="D18" s="227">
        <v>2227</v>
      </c>
      <c r="E18" s="118">
        <v>17</v>
      </c>
      <c r="F18" s="117">
        <v>30</v>
      </c>
      <c r="G18" s="109" t="s">
        <v>252</v>
      </c>
      <c r="H18" s="117">
        <v>1.1000000000000001</v>
      </c>
      <c r="I18" s="122">
        <v>13</v>
      </c>
      <c r="J18" s="64"/>
      <c r="K18" s="195">
        <v>0.39900000000000002</v>
      </c>
      <c r="L18" s="257">
        <v>2</v>
      </c>
    </row>
    <row r="19" spans="1:12" x14ac:dyDescent="0.2">
      <c r="A19" s="64">
        <v>42104</v>
      </c>
      <c r="B19" s="117">
        <v>16.5</v>
      </c>
      <c r="C19" s="118">
        <v>7.9</v>
      </c>
      <c r="D19" s="227">
        <v>2020</v>
      </c>
      <c r="E19" s="118">
        <v>18.8</v>
      </c>
      <c r="F19" s="117">
        <v>35.1</v>
      </c>
      <c r="G19" s="109" t="s">
        <v>252</v>
      </c>
      <c r="H19" s="117">
        <v>0.91</v>
      </c>
      <c r="I19" s="123"/>
      <c r="J19" s="64"/>
      <c r="K19" s="195">
        <v>0.39900000000000002</v>
      </c>
      <c r="L19" s="257">
        <v>2</v>
      </c>
    </row>
    <row r="20" spans="1:12" x14ac:dyDescent="0.2">
      <c r="A20" s="64">
        <v>42110</v>
      </c>
      <c r="B20" s="117">
        <v>9.6999999999999993</v>
      </c>
      <c r="C20" s="118">
        <v>8.1</v>
      </c>
      <c r="D20" s="227">
        <v>2215</v>
      </c>
      <c r="E20" s="118">
        <v>18.7</v>
      </c>
      <c r="F20" s="117">
        <v>34.5</v>
      </c>
      <c r="G20" s="109" t="s">
        <v>252</v>
      </c>
      <c r="H20" s="117">
        <v>1.2</v>
      </c>
      <c r="I20" s="122">
        <v>13</v>
      </c>
      <c r="J20" s="64"/>
      <c r="K20" s="195">
        <v>0.39900000000000002</v>
      </c>
      <c r="L20" s="257">
        <v>2</v>
      </c>
    </row>
    <row r="21" spans="1:12" x14ac:dyDescent="0.2">
      <c r="A21" s="64">
        <v>42118</v>
      </c>
      <c r="B21" s="117">
        <v>9.9</v>
      </c>
      <c r="C21" s="118">
        <v>8.1999999999999993</v>
      </c>
      <c r="D21" s="227">
        <v>2268</v>
      </c>
      <c r="E21" s="118">
        <v>19.600000000000001</v>
      </c>
      <c r="F21" s="117">
        <v>35.1</v>
      </c>
      <c r="G21" s="109" t="s">
        <v>252</v>
      </c>
      <c r="H21" s="117">
        <v>1.2</v>
      </c>
      <c r="I21" s="123"/>
      <c r="J21" s="64"/>
      <c r="K21" s="195">
        <v>0.39900000000000002</v>
      </c>
      <c r="L21" s="257">
        <v>2</v>
      </c>
    </row>
    <row r="22" spans="1:12" x14ac:dyDescent="0.2">
      <c r="A22" s="64">
        <v>42125</v>
      </c>
      <c r="B22" s="117">
        <v>8.1</v>
      </c>
      <c r="C22" s="118">
        <v>8.1</v>
      </c>
      <c r="D22" s="227">
        <v>2185</v>
      </c>
      <c r="E22" s="118">
        <v>25.8</v>
      </c>
      <c r="F22" s="117">
        <v>20.8</v>
      </c>
      <c r="G22" s="109" t="s">
        <v>252</v>
      </c>
      <c r="H22" s="117">
        <v>0.9</v>
      </c>
      <c r="I22" s="123"/>
      <c r="J22" s="64"/>
      <c r="K22" s="195">
        <v>0.39900000000000002</v>
      </c>
      <c r="L22" s="257">
        <v>2</v>
      </c>
    </row>
    <row r="23" spans="1:12" x14ac:dyDescent="0.2">
      <c r="A23" s="64">
        <v>42132</v>
      </c>
      <c r="B23" s="117">
        <v>10.3</v>
      </c>
      <c r="C23" s="118">
        <v>8.1</v>
      </c>
      <c r="D23" s="227">
        <v>1997</v>
      </c>
      <c r="E23" s="118">
        <v>18.399999999999999</v>
      </c>
      <c r="F23" s="117">
        <v>35.799999999999997</v>
      </c>
      <c r="G23" s="109" t="s">
        <v>252</v>
      </c>
      <c r="H23" s="117">
        <v>0.87</v>
      </c>
      <c r="I23" s="123"/>
      <c r="J23" s="64"/>
      <c r="K23" s="195">
        <v>0.39900000000000002</v>
      </c>
      <c r="L23" s="257">
        <v>2</v>
      </c>
    </row>
    <row r="24" spans="1:12" x14ac:dyDescent="0.2">
      <c r="A24" s="64">
        <v>42139</v>
      </c>
      <c r="B24" s="117">
        <v>9.6</v>
      </c>
      <c r="C24" s="118">
        <v>8.1</v>
      </c>
      <c r="D24" s="227">
        <v>1797</v>
      </c>
      <c r="E24" s="118">
        <v>20.3</v>
      </c>
      <c r="F24" s="117">
        <v>27.6</v>
      </c>
      <c r="G24" s="109" t="s">
        <v>252</v>
      </c>
      <c r="H24" s="117">
        <v>0.68</v>
      </c>
      <c r="I24" s="123"/>
      <c r="J24" s="64"/>
      <c r="K24" s="195">
        <v>0.39900000000000002</v>
      </c>
      <c r="L24" s="257">
        <v>2</v>
      </c>
    </row>
    <row r="25" spans="1:12" x14ac:dyDescent="0.2">
      <c r="A25" s="64">
        <v>42145</v>
      </c>
      <c r="B25" s="117">
        <v>11.7</v>
      </c>
      <c r="C25" s="118">
        <v>8.1999999999999993</v>
      </c>
      <c r="D25" s="227">
        <v>1969</v>
      </c>
      <c r="E25" s="118">
        <v>20.399999999999999</v>
      </c>
      <c r="F25" s="117">
        <v>24.6</v>
      </c>
      <c r="G25" s="109" t="s">
        <v>252</v>
      </c>
      <c r="H25" s="117">
        <v>0.82</v>
      </c>
      <c r="I25" s="122">
        <v>12</v>
      </c>
      <c r="J25" s="64"/>
      <c r="K25" s="195">
        <v>0.39900000000000002</v>
      </c>
      <c r="L25" s="257">
        <v>2</v>
      </c>
    </row>
    <row r="26" spans="1:12" x14ac:dyDescent="0.2">
      <c r="A26" s="64">
        <v>42151</v>
      </c>
      <c r="B26" s="117">
        <v>12.3</v>
      </c>
      <c r="C26" s="118">
        <v>7.9</v>
      </c>
      <c r="D26" s="227">
        <v>1967</v>
      </c>
      <c r="E26" s="118">
        <v>23.7</v>
      </c>
      <c r="F26" s="117">
        <v>29.7</v>
      </c>
      <c r="G26" s="109">
        <v>0.54700000000000004</v>
      </c>
      <c r="H26" s="117">
        <v>0.72</v>
      </c>
      <c r="I26" s="122">
        <v>11</v>
      </c>
      <c r="J26" s="64"/>
      <c r="K26" s="154">
        <f t="shared" si="0"/>
        <v>0.54700000000000004</v>
      </c>
      <c r="L26" s="257">
        <v>2</v>
      </c>
    </row>
    <row r="27" spans="1:12" x14ac:dyDescent="0.2">
      <c r="A27" s="64">
        <v>42159</v>
      </c>
      <c r="B27" s="95"/>
      <c r="C27" s="46">
        <v>7.9</v>
      </c>
      <c r="D27" s="203">
        <v>1816</v>
      </c>
      <c r="E27" s="46">
        <v>25.9</v>
      </c>
      <c r="F27" s="45">
        <v>35.700000000000003</v>
      </c>
      <c r="G27" s="47" t="s">
        <v>252</v>
      </c>
      <c r="H27" s="45">
        <v>0.73</v>
      </c>
      <c r="I27" s="99"/>
      <c r="J27" s="64"/>
      <c r="K27" s="195">
        <v>0.39900000000000002</v>
      </c>
      <c r="L27" s="257">
        <v>2</v>
      </c>
    </row>
    <row r="28" spans="1:12" x14ac:dyDescent="0.2">
      <c r="A28" s="64">
        <v>42166</v>
      </c>
      <c r="B28" s="45">
        <v>5.5</v>
      </c>
      <c r="C28" s="46">
        <v>8.1</v>
      </c>
      <c r="D28" s="203">
        <v>1551</v>
      </c>
      <c r="E28" s="46">
        <v>29.3</v>
      </c>
      <c r="F28" s="45">
        <v>32.4</v>
      </c>
      <c r="G28" s="47" t="s">
        <v>252</v>
      </c>
      <c r="H28" s="45">
        <v>0.6</v>
      </c>
      <c r="I28" s="99"/>
      <c r="J28" s="64"/>
      <c r="K28" s="195">
        <v>0.39900000000000002</v>
      </c>
      <c r="L28" s="257">
        <v>2</v>
      </c>
    </row>
    <row r="29" spans="1:12" x14ac:dyDescent="0.2">
      <c r="A29" s="64">
        <v>42172</v>
      </c>
      <c r="B29" s="45">
        <v>9.9</v>
      </c>
      <c r="C29" s="46">
        <v>8.4</v>
      </c>
      <c r="D29" s="203">
        <v>1688</v>
      </c>
      <c r="E29" s="46">
        <v>27.8</v>
      </c>
      <c r="F29" s="45">
        <v>17.600000000000001</v>
      </c>
      <c r="G29" s="47" t="s">
        <v>252</v>
      </c>
      <c r="H29" s="45">
        <v>0.66</v>
      </c>
      <c r="I29" s="102">
        <v>10</v>
      </c>
      <c r="J29" s="64"/>
      <c r="K29" s="195">
        <v>0.39900000000000002</v>
      </c>
      <c r="L29" s="257">
        <v>2</v>
      </c>
    </row>
    <row r="30" spans="1:12" x14ac:dyDescent="0.2">
      <c r="A30" s="64">
        <v>42180</v>
      </c>
      <c r="B30" s="45">
        <v>9.6999999999999993</v>
      </c>
      <c r="C30" s="46">
        <v>8.4</v>
      </c>
      <c r="D30" s="203">
        <v>1785</v>
      </c>
      <c r="E30" s="46">
        <v>29.7</v>
      </c>
      <c r="F30" s="95"/>
      <c r="G30" s="47" t="s">
        <v>252</v>
      </c>
      <c r="H30" s="45">
        <v>0.7</v>
      </c>
      <c r="I30" s="99"/>
      <c r="J30" s="64"/>
      <c r="K30" s="195">
        <v>0.39900000000000002</v>
      </c>
      <c r="L30" s="257">
        <v>2</v>
      </c>
    </row>
    <row r="31" spans="1:12" x14ac:dyDescent="0.2">
      <c r="A31" s="64">
        <v>42184</v>
      </c>
      <c r="B31" s="45">
        <v>10.1</v>
      </c>
      <c r="C31" s="46">
        <v>8.3000000000000007</v>
      </c>
      <c r="D31" s="203">
        <v>1678</v>
      </c>
      <c r="E31" s="46">
        <v>28</v>
      </c>
      <c r="F31" s="45">
        <v>27.9</v>
      </c>
      <c r="G31" s="47" t="s">
        <v>252</v>
      </c>
      <c r="H31" s="45">
        <v>0.62</v>
      </c>
      <c r="I31" s="102">
        <v>10</v>
      </c>
      <c r="J31" s="64"/>
      <c r="K31" s="195">
        <v>0.39900000000000002</v>
      </c>
      <c r="L31" s="257">
        <v>2</v>
      </c>
    </row>
    <row r="32" spans="1:12" x14ac:dyDescent="0.2">
      <c r="A32" s="64">
        <v>42194</v>
      </c>
      <c r="B32" s="45">
        <v>7.5</v>
      </c>
      <c r="C32" s="46">
        <v>8.6999999999999993</v>
      </c>
      <c r="D32" s="203">
        <v>1477</v>
      </c>
      <c r="E32" s="46">
        <v>27.8</v>
      </c>
      <c r="F32" s="45">
        <v>12.7</v>
      </c>
      <c r="G32" s="47" t="s">
        <v>304</v>
      </c>
      <c r="H32" s="45">
        <v>0.51</v>
      </c>
      <c r="I32" s="99"/>
      <c r="J32" s="64"/>
      <c r="K32" s="195">
        <v>0.39900000000000002</v>
      </c>
      <c r="L32" s="257">
        <v>2</v>
      </c>
    </row>
    <row r="33" spans="1:12" x14ac:dyDescent="0.2">
      <c r="A33" s="64">
        <v>42200</v>
      </c>
      <c r="B33" s="45">
        <v>10.7</v>
      </c>
      <c r="C33" s="46">
        <v>8.1999999999999993</v>
      </c>
      <c r="D33" s="203">
        <v>1504</v>
      </c>
      <c r="E33" s="46">
        <v>27.9</v>
      </c>
      <c r="F33" s="45">
        <v>31.9</v>
      </c>
      <c r="G33" s="47" t="s">
        <v>304</v>
      </c>
      <c r="H33" s="45">
        <v>0.53</v>
      </c>
      <c r="I33" s="102">
        <v>8</v>
      </c>
      <c r="J33" s="64"/>
      <c r="K33" s="195">
        <v>0.39900000000000002</v>
      </c>
      <c r="L33" s="257">
        <v>2</v>
      </c>
    </row>
    <row r="34" spans="1:12" x14ac:dyDescent="0.2">
      <c r="A34" s="64">
        <v>42205</v>
      </c>
      <c r="B34" s="45">
        <v>10.199999999999999</v>
      </c>
      <c r="C34" s="46">
        <v>8.5</v>
      </c>
      <c r="D34" s="203">
        <v>1533</v>
      </c>
      <c r="E34" s="46">
        <v>30.9</v>
      </c>
      <c r="F34" s="45">
        <v>89</v>
      </c>
      <c r="G34" s="47" t="s">
        <v>304</v>
      </c>
      <c r="H34" s="45">
        <v>0.55000000000000004</v>
      </c>
      <c r="I34" s="99"/>
      <c r="J34" s="64"/>
      <c r="K34" s="195">
        <v>0.39900000000000002</v>
      </c>
      <c r="L34" s="257">
        <v>2</v>
      </c>
    </row>
    <row r="35" spans="1:12" s="86" customFormat="1" x14ac:dyDescent="0.2">
      <c r="A35" s="64">
        <v>42212</v>
      </c>
      <c r="B35" s="95"/>
      <c r="C35" s="96"/>
      <c r="D35" s="209"/>
      <c r="E35" s="96"/>
      <c r="F35" s="95"/>
      <c r="G35" s="92"/>
      <c r="H35" s="95"/>
      <c r="I35" s="99"/>
      <c r="J35" s="64"/>
      <c r="K35" s="154"/>
      <c r="L35" s="257">
        <v>2</v>
      </c>
    </row>
    <row r="36" spans="1:12" x14ac:dyDescent="0.2">
      <c r="A36" s="64">
        <v>42222</v>
      </c>
      <c r="B36" s="45">
        <v>11.9</v>
      </c>
      <c r="C36" s="46">
        <v>7</v>
      </c>
      <c r="D36" s="203">
        <v>1416</v>
      </c>
      <c r="E36" s="46">
        <v>24.8</v>
      </c>
      <c r="F36" s="45">
        <v>26.2</v>
      </c>
      <c r="G36" s="47" t="s">
        <v>304</v>
      </c>
      <c r="H36" s="45">
        <v>0.52</v>
      </c>
      <c r="I36" s="99"/>
      <c r="J36" s="64"/>
      <c r="K36" s="195">
        <v>0.39900000000000002</v>
      </c>
      <c r="L36" s="257">
        <v>2</v>
      </c>
    </row>
    <row r="37" spans="1:12" x14ac:dyDescent="0.2">
      <c r="A37" s="64">
        <v>42227</v>
      </c>
      <c r="B37" s="95"/>
      <c r="C37" s="46">
        <v>8</v>
      </c>
      <c r="D37" s="203">
        <v>1449</v>
      </c>
      <c r="E37" s="46">
        <v>28.4</v>
      </c>
      <c r="F37" s="45">
        <v>24.8</v>
      </c>
      <c r="G37" s="47" t="s">
        <v>304</v>
      </c>
      <c r="H37" s="45">
        <v>0.62</v>
      </c>
      <c r="I37" s="99"/>
      <c r="J37" s="64"/>
      <c r="K37" s="195">
        <v>0.39900000000000002</v>
      </c>
      <c r="L37" s="257">
        <v>2</v>
      </c>
    </row>
    <row r="38" spans="1:12" x14ac:dyDescent="0.2">
      <c r="A38" s="64">
        <v>42233</v>
      </c>
      <c r="B38" s="95"/>
      <c r="C38" s="46">
        <v>8.1</v>
      </c>
      <c r="D38" s="203">
        <v>1446</v>
      </c>
      <c r="E38" s="46">
        <v>25.6</v>
      </c>
      <c r="F38" s="45">
        <v>17.7</v>
      </c>
      <c r="G38" s="47" t="s">
        <v>304</v>
      </c>
      <c r="H38" s="45">
        <v>0.5</v>
      </c>
      <c r="I38" s="99"/>
      <c r="J38" s="64"/>
      <c r="K38" s="195">
        <v>0.39900000000000002</v>
      </c>
      <c r="L38" s="257">
        <v>2</v>
      </c>
    </row>
    <row r="39" spans="1:12" x14ac:dyDescent="0.2">
      <c r="A39" s="64">
        <v>42240</v>
      </c>
      <c r="B39" s="45">
        <v>8.8000000000000007</v>
      </c>
      <c r="C39" s="46">
        <v>7.4</v>
      </c>
      <c r="D39" s="203">
        <v>1359</v>
      </c>
      <c r="E39" s="46">
        <v>20.3</v>
      </c>
      <c r="F39" s="45">
        <v>13.1</v>
      </c>
      <c r="G39" s="47" t="s">
        <v>304</v>
      </c>
      <c r="H39" s="45">
        <v>0.45</v>
      </c>
      <c r="I39" s="99"/>
      <c r="J39" s="64"/>
      <c r="K39" s="195">
        <v>0.39900000000000002</v>
      </c>
      <c r="L39" s="257">
        <v>2</v>
      </c>
    </row>
    <row r="40" spans="1:12" x14ac:dyDescent="0.2">
      <c r="A40" s="64">
        <v>42248</v>
      </c>
      <c r="B40" s="45">
        <v>11.3</v>
      </c>
      <c r="C40" s="46">
        <v>7</v>
      </c>
      <c r="D40" s="203">
        <v>1401</v>
      </c>
      <c r="E40" s="46">
        <v>20.100000000000001</v>
      </c>
      <c r="F40" s="95"/>
      <c r="G40" s="47" t="s">
        <v>304</v>
      </c>
      <c r="H40" s="45">
        <v>0.57999999999999996</v>
      </c>
      <c r="I40" s="99"/>
      <c r="J40" s="64"/>
      <c r="K40" s="195">
        <v>0.39900000000000002</v>
      </c>
      <c r="L40" s="257">
        <v>2</v>
      </c>
    </row>
    <row r="41" spans="1:12" x14ac:dyDescent="0.2">
      <c r="A41" s="64">
        <v>42255</v>
      </c>
      <c r="B41" s="45">
        <v>11.8</v>
      </c>
      <c r="C41" s="46">
        <v>8.1</v>
      </c>
      <c r="D41" s="203">
        <v>1478</v>
      </c>
      <c r="E41" s="46">
        <v>19.2</v>
      </c>
      <c r="F41" s="95"/>
      <c r="G41" s="47" t="s">
        <v>304</v>
      </c>
      <c r="H41" s="45">
        <v>0.59</v>
      </c>
      <c r="I41" s="99"/>
      <c r="J41" s="64"/>
      <c r="K41" s="195">
        <v>0.39900000000000002</v>
      </c>
      <c r="L41" s="257">
        <v>2</v>
      </c>
    </row>
    <row r="42" spans="1:12" x14ac:dyDescent="0.2">
      <c r="A42" s="64">
        <v>42265</v>
      </c>
      <c r="B42" s="45">
        <v>9.6</v>
      </c>
      <c r="C42" s="46">
        <v>8</v>
      </c>
      <c r="D42" s="203">
        <v>1505</v>
      </c>
      <c r="E42" s="46">
        <v>21.9</v>
      </c>
      <c r="F42" s="45">
        <v>29.6</v>
      </c>
      <c r="G42" s="47" t="s">
        <v>304</v>
      </c>
      <c r="H42" s="45">
        <v>0.79</v>
      </c>
      <c r="I42" s="99"/>
      <c r="J42" s="64"/>
      <c r="K42" s="195">
        <v>0.39900000000000002</v>
      </c>
      <c r="L42" s="257">
        <v>2</v>
      </c>
    </row>
    <row r="43" spans="1:12" x14ac:dyDescent="0.2">
      <c r="A43" s="64">
        <v>42268</v>
      </c>
      <c r="B43" s="45">
        <v>8.8000000000000007</v>
      </c>
      <c r="C43" s="46">
        <v>7.9</v>
      </c>
      <c r="D43" s="203">
        <v>1770</v>
      </c>
      <c r="E43" s="46">
        <v>24.2</v>
      </c>
      <c r="F43" s="45">
        <v>31.3</v>
      </c>
      <c r="G43" s="47" t="s">
        <v>304</v>
      </c>
      <c r="H43" s="45">
        <v>0.89</v>
      </c>
      <c r="I43" s="99"/>
      <c r="J43" s="64"/>
      <c r="K43" s="195">
        <v>0.39900000000000002</v>
      </c>
      <c r="L43" s="257">
        <v>2</v>
      </c>
    </row>
    <row r="44" spans="1:12" x14ac:dyDescent="0.2">
      <c r="A44" s="64">
        <v>42275</v>
      </c>
      <c r="B44" s="45">
        <v>8.9</v>
      </c>
      <c r="C44" s="46">
        <v>7.9</v>
      </c>
      <c r="D44" s="203">
        <v>1657</v>
      </c>
      <c r="E44" s="46">
        <v>22.4</v>
      </c>
      <c r="F44" s="45">
        <v>25.5</v>
      </c>
      <c r="G44" s="47" t="s">
        <v>304</v>
      </c>
      <c r="H44" s="45">
        <v>0.86</v>
      </c>
      <c r="I44" s="102">
        <v>7</v>
      </c>
      <c r="J44" s="64"/>
      <c r="K44" s="195">
        <v>0.39900000000000002</v>
      </c>
      <c r="L44" s="257">
        <v>2</v>
      </c>
    </row>
    <row r="45" spans="1:12" s="86" customFormat="1" x14ac:dyDescent="0.2">
      <c r="A45" s="64">
        <v>42282</v>
      </c>
      <c r="B45" s="95"/>
      <c r="C45" s="96"/>
      <c r="D45" s="209"/>
      <c r="E45" s="96"/>
      <c r="F45" s="45">
        <v>28.1</v>
      </c>
      <c r="G45" s="47" t="s">
        <v>304</v>
      </c>
      <c r="H45" s="45">
        <v>0.73</v>
      </c>
      <c r="I45" s="99"/>
      <c r="J45" s="64"/>
      <c r="K45" s="195">
        <v>0.39900000000000002</v>
      </c>
      <c r="L45" s="257">
        <v>2</v>
      </c>
    </row>
    <row r="46" spans="1:12" s="86" customFormat="1" x14ac:dyDescent="0.2">
      <c r="A46" s="64">
        <v>42293</v>
      </c>
      <c r="B46" s="45">
        <v>8.8000000000000007</v>
      </c>
      <c r="C46" s="46">
        <v>7.9</v>
      </c>
      <c r="D46" s="203">
        <v>1801</v>
      </c>
      <c r="E46" s="46">
        <v>22.2</v>
      </c>
      <c r="F46" s="45">
        <v>19.5</v>
      </c>
      <c r="G46" s="47" t="s">
        <v>304</v>
      </c>
      <c r="H46" s="45">
        <v>0.97</v>
      </c>
      <c r="I46" s="99"/>
      <c r="J46" s="64"/>
      <c r="K46" s="195">
        <v>0.39900000000000002</v>
      </c>
      <c r="L46" s="257">
        <v>2</v>
      </c>
    </row>
    <row r="47" spans="1:12" s="86" customFormat="1" x14ac:dyDescent="0.2">
      <c r="A47" s="64">
        <v>42296</v>
      </c>
      <c r="B47" s="45">
        <v>10.7</v>
      </c>
      <c r="C47" s="46">
        <v>8</v>
      </c>
      <c r="D47" s="203">
        <v>1705</v>
      </c>
      <c r="E47" s="46">
        <v>18.3</v>
      </c>
      <c r="F47" s="45">
        <v>11.4</v>
      </c>
      <c r="G47" s="47" t="s">
        <v>304</v>
      </c>
      <c r="H47" s="45">
        <v>0.92</v>
      </c>
      <c r="I47" s="99"/>
      <c r="J47" s="64"/>
      <c r="K47" s="195">
        <v>0.39900000000000002</v>
      </c>
      <c r="L47" s="257">
        <v>2</v>
      </c>
    </row>
    <row r="48" spans="1:12" x14ac:dyDescent="0.2">
      <c r="A48" s="64">
        <v>42303</v>
      </c>
      <c r="B48" s="45">
        <v>10.7</v>
      </c>
      <c r="C48" s="46">
        <v>8.3000000000000007</v>
      </c>
      <c r="D48" s="203">
        <v>1946</v>
      </c>
      <c r="E48" s="46">
        <v>19.5</v>
      </c>
      <c r="F48" s="45">
        <v>14</v>
      </c>
      <c r="G48" s="47" t="s">
        <v>304</v>
      </c>
      <c r="H48" s="45">
        <v>1.1000000000000001</v>
      </c>
      <c r="I48" s="102">
        <v>9</v>
      </c>
      <c r="J48" s="64"/>
      <c r="K48" s="195">
        <v>0.39900000000000002</v>
      </c>
      <c r="L48" s="257">
        <v>2</v>
      </c>
    </row>
    <row r="49" spans="1:12" x14ac:dyDescent="0.2">
      <c r="A49" s="64">
        <v>42314</v>
      </c>
      <c r="B49" s="45">
        <v>15</v>
      </c>
      <c r="C49" s="46">
        <v>8.4</v>
      </c>
      <c r="D49" s="203">
        <v>1440</v>
      </c>
      <c r="E49" s="46">
        <v>13.5</v>
      </c>
      <c r="F49" s="45">
        <v>43.8</v>
      </c>
      <c r="G49" s="47" t="s">
        <v>304</v>
      </c>
      <c r="H49" s="45">
        <v>0.62</v>
      </c>
      <c r="I49" s="99"/>
      <c r="K49" s="195">
        <v>0.39900000000000002</v>
      </c>
      <c r="L49" s="257">
        <v>2</v>
      </c>
    </row>
    <row r="50" spans="1:12" x14ac:dyDescent="0.2">
      <c r="A50" s="64">
        <v>42317</v>
      </c>
      <c r="B50" s="95"/>
      <c r="C50" s="96"/>
      <c r="D50" s="209"/>
      <c r="E50" s="96"/>
      <c r="F50" s="95"/>
      <c r="G50" s="92"/>
      <c r="H50" s="95"/>
      <c r="I50" s="99"/>
      <c r="K50" s="154"/>
      <c r="L50" s="257">
        <v>2</v>
      </c>
    </row>
    <row r="51" spans="1:12" x14ac:dyDescent="0.2">
      <c r="A51" s="64">
        <v>42328</v>
      </c>
      <c r="B51" s="45">
        <v>9.6</v>
      </c>
      <c r="C51" s="46">
        <v>7.5</v>
      </c>
      <c r="D51" s="203">
        <v>1791</v>
      </c>
      <c r="E51" s="46">
        <v>12</v>
      </c>
      <c r="F51" s="45">
        <v>8.6999999999999993</v>
      </c>
      <c r="G51" s="47" t="s">
        <v>304</v>
      </c>
      <c r="H51" s="45">
        <v>0.89</v>
      </c>
      <c r="I51" s="99"/>
      <c r="K51" s="195">
        <v>0.39900000000000002</v>
      </c>
      <c r="L51" s="257">
        <v>2</v>
      </c>
    </row>
    <row r="52" spans="1:12" x14ac:dyDescent="0.2">
      <c r="A52" s="64">
        <v>42331</v>
      </c>
      <c r="B52" s="45">
        <v>11.6</v>
      </c>
      <c r="C52" s="46">
        <v>8.3000000000000007</v>
      </c>
      <c r="D52" s="203">
        <v>1775</v>
      </c>
      <c r="E52" s="46">
        <v>14.9</v>
      </c>
      <c r="F52" s="45">
        <v>8.5</v>
      </c>
      <c r="G52" s="47" t="s">
        <v>304</v>
      </c>
      <c r="H52" s="45">
        <v>0.84</v>
      </c>
      <c r="I52" s="102">
        <v>8</v>
      </c>
      <c r="K52" s="195">
        <v>0.39900000000000002</v>
      </c>
      <c r="L52" s="257">
        <v>2</v>
      </c>
    </row>
    <row r="53" spans="1:12" x14ac:dyDescent="0.2">
      <c r="A53" s="64">
        <v>42338</v>
      </c>
      <c r="B53" s="45">
        <v>12.4</v>
      </c>
      <c r="C53" s="46">
        <v>8.4</v>
      </c>
      <c r="D53" s="203">
        <v>1837</v>
      </c>
      <c r="E53" s="46">
        <v>8.6</v>
      </c>
      <c r="F53" s="45">
        <v>8.6999999999999993</v>
      </c>
      <c r="G53" s="47">
        <v>17</v>
      </c>
      <c r="H53" s="45">
        <v>14</v>
      </c>
      <c r="I53" s="99"/>
      <c r="K53" s="154">
        <f t="shared" si="0"/>
        <v>17</v>
      </c>
      <c r="L53" s="257">
        <v>2</v>
      </c>
    </row>
    <row r="54" spans="1:12" x14ac:dyDescent="0.2">
      <c r="A54" s="64">
        <v>42345</v>
      </c>
      <c r="B54" s="45">
        <v>10.7</v>
      </c>
      <c r="C54" s="46">
        <v>7.4</v>
      </c>
      <c r="D54" s="203">
        <v>1824</v>
      </c>
      <c r="E54" s="46">
        <v>12.6</v>
      </c>
      <c r="F54" s="45">
        <v>8.6999999999999993</v>
      </c>
      <c r="G54" s="47" t="s">
        <v>304</v>
      </c>
      <c r="H54" s="45">
        <v>0.96</v>
      </c>
      <c r="I54" s="99"/>
      <c r="K54" s="195">
        <v>0.39900000000000002</v>
      </c>
      <c r="L54" s="257">
        <v>2</v>
      </c>
    </row>
    <row r="55" spans="1:12" x14ac:dyDescent="0.2">
      <c r="A55" s="64">
        <v>42353</v>
      </c>
      <c r="B55" s="45">
        <v>12</v>
      </c>
      <c r="C55" s="46">
        <v>8.5</v>
      </c>
      <c r="D55" s="203">
        <v>1786</v>
      </c>
      <c r="E55" s="46">
        <v>10.1</v>
      </c>
      <c r="F55" s="45">
        <v>9.6</v>
      </c>
      <c r="G55" s="47" t="s">
        <v>304</v>
      </c>
      <c r="H55" s="45">
        <v>0.94</v>
      </c>
      <c r="I55" s="99"/>
      <c r="K55" s="195">
        <v>0.39900000000000002</v>
      </c>
      <c r="L55" s="257">
        <v>2</v>
      </c>
    </row>
    <row r="56" spans="1:12" x14ac:dyDescent="0.2">
      <c r="A56" s="64">
        <v>42359</v>
      </c>
      <c r="B56" s="45">
        <v>11.2</v>
      </c>
      <c r="C56" s="46">
        <v>8.1</v>
      </c>
      <c r="D56" s="203">
        <v>1868</v>
      </c>
      <c r="E56" s="46">
        <v>9.8000000000000007</v>
      </c>
      <c r="F56" s="45">
        <v>17.5</v>
      </c>
      <c r="G56" s="47" t="s">
        <v>304</v>
      </c>
      <c r="H56" s="45">
        <v>1</v>
      </c>
      <c r="I56" s="99"/>
      <c r="K56" s="195">
        <v>0.39900000000000002</v>
      </c>
      <c r="L56" s="257">
        <v>2</v>
      </c>
    </row>
    <row r="57" spans="1:12" x14ac:dyDescent="0.2">
      <c r="A57" s="65">
        <v>42367</v>
      </c>
      <c r="B57" s="52">
        <v>13</v>
      </c>
      <c r="C57" s="112">
        <v>8.6</v>
      </c>
      <c r="D57" s="206">
        <v>1877</v>
      </c>
      <c r="E57" s="112">
        <v>8.1999999999999993</v>
      </c>
      <c r="F57" s="52">
        <v>10</v>
      </c>
      <c r="G57" s="103" t="s">
        <v>304</v>
      </c>
      <c r="H57" s="52">
        <v>1</v>
      </c>
      <c r="I57" s="113">
        <v>9</v>
      </c>
      <c r="K57" s="195">
        <v>0.39900000000000002</v>
      </c>
      <c r="L57" s="257">
        <v>2</v>
      </c>
    </row>
    <row r="58" spans="1:12" ht="15" x14ac:dyDescent="0.25">
      <c r="A58" s="6" t="s">
        <v>96</v>
      </c>
    </row>
    <row r="63" spans="1:12" ht="15" customHeight="1" x14ac:dyDescent="0.25">
      <c r="A63" s="350" t="s">
        <v>131</v>
      </c>
      <c r="B63" s="351"/>
      <c r="C63" s="351"/>
      <c r="D63" s="351"/>
      <c r="E63" s="351"/>
      <c r="F63" s="352"/>
    </row>
    <row r="64" spans="1:12" ht="60" customHeight="1" x14ac:dyDescent="0.2">
      <c r="A64" s="14" t="s">
        <v>80</v>
      </c>
      <c r="B64" s="14" t="s">
        <v>132</v>
      </c>
      <c r="C64" s="14" t="s">
        <v>133</v>
      </c>
      <c r="D64" s="199" t="s">
        <v>134</v>
      </c>
      <c r="E64" s="14" t="s">
        <v>135</v>
      </c>
      <c r="F64" s="14" t="s">
        <v>136</v>
      </c>
    </row>
    <row r="65" spans="1:6" ht="15" x14ac:dyDescent="0.2">
      <c r="A65" s="15" t="s">
        <v>84</v>
      </c>
      <c r="B65" s="15" t="s">
        <v>114</v>
      </c>
      <c r="C65" s="15" t="s">
        <v>114</v>
      </c>
      <c r="D65" s="200" t="s">
        <v>114</v>
      </c>
      <c r="E65" s="15" t="s">
        <v>114</v>
      </c>
      <c r="F65" s="15" t="s">
        <v>114</v>
      </c>
    </row>
    <row r="66" spans="1:6" ht="15" x14ac:dyDescent="0.2">
      <c r="A66" s="15" t="s">
        <v>87</v>
      </c>
      <c r="B66" s="15" t="s">
        <v>91</v>
      </c>
      <c r="C66" s="15" t="s">
        <v>91</v>
      </c>
      <c r="D66" s="200" t="s">
        <v>91</v>
      </c>
      <c r="E66" s="15" t="s">
        <v>91</v>
      </c>
      <c r="F66" s="15" t="s">
        <v>91</v>
      </c>
    </row>
    <row r="67" spans="1:6" x14ac:dyDescent="0.2">
      <c r="A67" s="63">
        <v>42017</v>
      </c>
      <c r="B67" s="79">
        <v>0.5</v>
      </c>
      <c r="C67" s="58">
        <v>0.19</v>
      </c>
      <c r="D67" s="201">
        <v>0.99</v>
      </c>
      <c r="E67" s="58">
        <v>8.1000000000000003E-2</v>
      </c>
      <c r="F67" s="79">
        <v>4.7E-2</v>
      </c>
    </row>
    <row r="68" spans="1:6" x14ac:dyDescent="0.2">
      <c r="A68" s="64">
        <v>42054</v>
      </c>
      <c r="B68" s="75"/>
      <c r="C68" s="92"/>
      <c r="D68" s="209"/>
      <c r="E68" s="92"/>
      <c r="F68" s="75"/>
    </row>
    <row r="69" spans="1:6" x14ac:dyDescent="0.2">
      <c r="A69" s="64">
        <v>42095</v>
      </c>
      <c r="B69" s="76">
        <v>0.34</v>
      </c>
      <c r="C69" s="47">
        <v>0.11</v>
      </c>
      <c r="D69" s="203">
        <v>0.79</v>
      </c>
      <c r="E69" s="47">
        <v>0.13</v>
      </c>
      <c r="F69" s="76">
        <v>5.8999999999999997E-2</v>
      </c>
    </row>
    <row r="70" spans="1:6" x14ac:dyDescent="0.2">
      <c r="A70" s="64">
        <v>42110</v>
      </c>
      <c r="B70" s="76">
        <v>0.44</v>
      </c>
      <c r="C70" s="47">
        <v>9.7000000000000003E-2</v>
      </c>
      <c r="D70" s="203">
        <v>0.95</v>
      </c>
      <c r="E70" s="47">
        <v>0.14000000000000001</v>
      </c>
      <c r="F70" s="76" t="s">
        <v>256</v>
      </c>
    </row>
    <row r="71" spans="1:6" x14ac:dyDescent="0.2">
      <c r="A71" s="64">
        <v>42145</v>
      </c>
      <c r="B71" s="76">
        <v>0.36</v>
      </c>
      <c r="C71" s="47" t="s">
        <v>274</v>
      </c>
      <c r="D71" s="203" t="s">
        <v>275</v>
      </c>
      <c r="E71" s="47">
        <v>0.11</v>
      </c>
      <c r="F71" s="76" t="s">
        <v>276</v>
      </c>
    </row>
    <row r="72" spans="1:6" x14ac:dyDescent="0.2">
      <c r="A72" s="64">
        <v>42151</v>
      </c>
      <c r="B72" s="76" t="s">
        <v>269</v>
      </c>
      <c r="C72" s="47" t="s">
        <v>270</v>
      </c>
      <c r="D72" s="203">
        <v>0.82</v>
      </c>
      <c r="E72" s="47">
        <v>0.18</v>
      </c>
      <c r="F72" s="76" t="s">
        <v>277</v>
      </c>
    </row>
    <row r="73" spans="1:6" x14ac:dyDescent="0.2">
      <c r="A73" s="64">
        <v>42172</v>
      </c>
      <c r="B73" s="76" t="s">
        <v>269</v>
      </c>
      <c r="C73" s="47" t="s">
        <v>270</v>
      </c>
      <c r="D73" s="203">
        <v>0.73</v>
      </c>
      <c r="E73" s="47">
        <v>0.17</v>
      </c>
      <c r="F73" s="76">
        <v>6.3E-2</v>
      </c>
    </row>
    <row r="74" spans="1:6" x14ac:dyDescent="0.2">
      <c r="A74" s="64">
        <v>42184</v>
      </c>
      <c r="B74" s="76" t="s">
        <v>269</v>
      </c>
      <c r="C74" s="47" t="s">
        <v>270</v>
      </c>
      <c r="D74" s="203">
        <v>0.71</v>
      </c>
      <c r="E74" s="47">
        <v>9.9000000000000005E-2</v>
      </c>
      <c r="F74" s="76">
        <v>6.0999999999999999E-2</v>
      </c>
    </row>
    <row r="75" spans="1:6" x14ac:dyDescent="0.2">
      <c r="A75" s="64">
        <v>42200</v>
      </c>
      <c r="B75" s="76" t="s">
        <v>269</v>
      </c>
      <c r="C75" s="47" t="s">
        <v>270</v>
      </c>
      <c r="D75" s="203">
        <v>0.71</v>
      </c>
      <c r="E75" s="47">
        <v>9.9000000000000005E-2</v>
      </c>
      <c r="F75" s="76">
        <v>6.0999999999999999E-2</v>
      </c>
    </row>
    <row r="76" spans="1:6" x14ac:dyDescent="0.2">
      <c r="A76" s="64">
        <v>42227</v>
      </c>
      <c r="B76" s="76" t="s">
        <v>269</v>
      </c>
      <c r="C76" s="47" t="s">
        <v>270</v>
      </c>
      <c r="D76" s="203">
        <v>0.46</v>
      </c>
      <c r="E76" s="47">
        <v>8.2000000000000003E-2</v>
      </c>
      <c r="F76" s="76">
        <v>2.5000000000000001E-2</v>
      </c>
    </row>
    <row r="77" spans="1:6" x14ac:dyDescent="0.2">
      <c r="A77" s="64">
        <v>42275</v>
      </c>
      <c r="B77" s="76" t="s">
        <v>269</v>
      </c>
      <c r="C77" s="47" t="s">
        <v>270</v>
      </c>
      <c r="D77" s="209"/>
      <c r="E77" s="92"/>
      <c r="F77" s="75"/>
    </row>
    <row r="78" spans="1:6" x14ac:dyDescent="0.2">
      <c r="A78" s="64">
        <v>42303</v>
      </c>
      <c r="B78" s="76" t="s">
        <v>269</v>
      </c>
      <c r="C78" s="47">
        <v>5.0999999999999997E-2</v>
      </c>
      <c r="D78" s="209"/>
      <c r="E78" s="92"/>
      <c r="F78" s="75"/>
    </row>
    <row r="79" spans="1:6" x14ac:dyDescent="0.2">
      <c r="A79" s="64">
        <v>42331</v>
      </c>
      <c r="B79" s="76" t="s">
        <v>269</v>
      </c>
      <c r="C79" s="47">
        <v>6.5000000000000002E-2</v>
      </c>
      <c r="D79" s="209"/>
      <c r="E79" s="92"/>
      <c r="F79" s="75"/>
    </row>
    <row r="80" spans="1:6" x14ac:dyDescent="0.2">
      <c r="A80" s="65">
        <v>42367</v>
      </c>
      <c r="B80" s="77">
        <v>0.12</v>
      </c>
      <c r="C80" s="103">
        <v>0.11</v>
      </c>
      <c r="D80" s="216"/>
      <c r="E80" s="163"/>
      <c r="F80" s="162"/>
    </row>
    <row r="81" spans="1:2" ht="15" x14ac:dyDescent="0.25">
      <c r="A81" s="6" t="s">
        <v>371</v>
      </c>
      <c r="B81" s="6"/>
    </row>
  </sheetData>
  <mergeCells count="5">
    <mergeCell ref="A63:F63"/>
    <mergeCell ref="B2:F2"/>
    <mergeCell ref="G2:G3"/>
    <mergeCell ref="H2:H3"/>
    <mergeCell ref="I2:I3"/>
  </mergeCells>
  <pageMargins left="0.7" right="0.7" top="0.75" bottom="0.75" header="0.3" footer="0.3"/>
  <pageSetup scale="5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E28"/>
  <sheetViews>
    <sheetView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L18" sqref="L18"/>
    </sheetView>
  </sheetViews>
  <sheetFormatPr defaultColWidth="9.140625" defaultRowHeight="14.25" x14ac:dyDescent="0.2"/>
  <cols>
    <col min="1" max="1" width="21.7109375" style="151" customWidth="1"/>
    <col min="2" max="2" width="21.7109375" style="3" customWidth="1"/>
    <col min="3" max="3" width="21.7109375" style="211" customWidth="1"/>
    <col min="4" max="4" width="21.7109375" style="3" hidden="1" customWidth="1"/>
    <col min="5" max="6" width="21.7109375" style="3" customWidth="1"/>
    <col min="7" max="16384" width="9.140625" style="3"/>
  </cols>
  <sheetData>
    <row r="1" spans="1:5" ht="15" x14ac:dyDescent="0.25">
      <c r="A1" s="148" t="s">
        <v>152</v>
      </c>
    </row>
    <row r="2" spans="1:5" ht="15" x14ac:dyDescent="0.25">
      <c r="A2" s="148" t="s">
        <v>153</v>
      </c>
    </row>
    <row r="3" spans="1:5" ht="60" customHeight="1" x14ac:dyDescent="0.2">
      <c r="A3" s="149" t="s">
        <v>80</v>
      </c>
      <c r="B3" s="14" t="s">
        <v>148</v>
      </c>
      <c r="C3" s="199" t="s">
        <v>83</v>
      </c>
      <c r="D3" s="14" t="s">
        <v>82</v>
      </c>
      <c r="E3" s="14" t="s">
        <v>104</v>
      </c>
    </row>
    <row r="4" spans="1:5" ht="15" x14ac:dyDescent="0.2">
      <c r="A4" s="150" t="s">
        <v>84</v>
      </c>
      <c r="B4" s="15" t="s">
        <v>149</v>
      </c>
      <c r="C4" s="200" t="s">
        <v>85</v>
      </c>
      <c r="D4" s="15" t="s">
        <v>149</v>
      </c>
      <c r="E4" s="15" t="s">
        <v>85</v>
      </c>
    </row>
    <row r="5" spans="1:5" ht="15" x14ac:dyDescent="0.2">
      <c r="A5" s="150" t="s">
        <v>87</v>
      </c>
      <c r="B5" s="15" t="s">
        <v>88</v>
      </c>
      <c r="C5" s="200" t="s">
        <v>90</v>
      </c>
      <c r="D5" s="15" t="s">
        <v>89</v>
      </c>
      <c r="E5" s="15" t="s">
        <v>143</v>
      </c>
    </row>
    <row r="6" spans="1:5" x14ac:dyDescent="0.2">
      <c r="A6" s="63">
        <v>42326</v>
      </c>
      <c r="B6" s="56">
        <v>50</v>
      </c>
      <c r="C6" s="202">
        <v>842</v>
      </c>
      <c r="D6" s="178"/>
      <c r="E6" s="79" t="s">
        <v>305</v>
      </c>
    </row>
    <row r="7" spans="1:5" x14ac:dyDescent="0.2">
      <c r="A7" s="64">
        <v>42333</v>
      </c>
      <c r="B7" s="17">
        <v>50</v>
      </c>
      <c r="C7" s="204">
        <v>848</v>
      </c>
      <c r="D7" s="127"/>
      <c r="E7" s="76" t="s">
        <v>304</v>
      </c>
    </row>
    <row r="8" spans="1:5" x14ac:dyDescent="0.2">
      <c r="A8" s="64">
        <v>42340</v>
      </c>
      <c r="B8" s="17">
        <v>50</v>
      </c>
      <c r="C8" s="204">
        <v>852</v>
      </c>
      <c r="D8" s="127"/>
      <c r="E8" s="76">
        <v>0.90400000000000003</v>
      </c>
    </row>
    <row r="9" spans="1:5" x14ac:dyDescent="0.2">
      <c r="A9" s="64">
        <v>42347</v>
      </c>
      <c r="B9" s="17">
        <v>55</v>
      </c>
      <c r="C9" s="204">
        <v>947</v>
      </c>
      <c r="D9" s="127"/>
      <c r="E9" s="76">
        <v>0.90800000000000003</v>
      </c>
    </row>
    <row r="10" spans="1:5" s="8" customFormat="1" x14ac:dyDescent="0.2">
      <c r="A10" s="10">
        <v>42354</v>
      </c>
      <c r="B10" s="17">
        <v>35</v>
      </c>
      <c r="C10" s="203">
        <v>924</v>
      </c>
      <c r="D10" s="47"/>
      <c r="E10" s="76">
        <v>1.71</v>
      </c>
    </row>
    <row r="11" spans="1:5" s="8" customFormat="1" ht="15" x14ac:dyDescent="0.25">
      <c r="A11" s="174" t="s">
        <v>96</v>
      </c>
      <c r="B11" s="175"/>
      <c r="C11" s="236"/>
      <c r="D11" s="105"/>
      <c r="E11" s="105"/>
    </row>
    <row r="12" spans="1:5" x14ac:dyDescent="0.2">
      <c r="A12" s="151" t="s">
        <v>150</v>
      </c>
      <c r="B12" s="171"/>
      <c r="D12" s="87"/>
      <c r="E12" s="87"/>
    </row>
    <row r="13" spans="1:5" x14ac:dyDescent="0.2">
      <c r="A13" s="151" t="s">
        <v>151</v>
      </c>
      <c r="B13" s="171"/>
      <c r="D13" s="87"/>
      <c r="E13" s="87"/>
    </row>
    <row r="14" spans="1:5" x14ac:dyDescent="0.2">
      <c r="B14" s="171"/>
      <c r="D14" s="87"/>
      <c r="E14" s="87"/>
    </row>
    <row r="15" spans="1:5" x14ac:dyDescent="0.2">
      <c r="B15" s="171"/>
      <c r="D15" s="87"/>
      <c r="E15" s="87"/>
    </row>
    <row r="16" spans="1:5" ht="15" x14ac:dyDescent="0.25">
      <c r="A16" s="148" t="s">
        <v>154</v>
      </c>
      <c r="B16" s="171"/>
      <c r="D16" s="87"/>
      <c r="E16" s="87"/>
    </row>
    <row r="17" spans="1:5" ht="15" x14ac:dyDescent="0.25">
      <c r="A17" s="148" t="s">
        <v>155</v>
      </c>
      <c r="B17" s="171"/>
      <c r="D17" s="87"/>
      <c r="E17" s="87"/>
    </row>
    <row r="18" spans="1:5" ht="30" x14ac:dyDescent="0.2">
      <c r="A18" s="149" t="s">
        <v>80</v>
      </c>
      <c r="B18" s="54" t="s">
        <v>148</v>
      </c>
      <c r="C18" s="199" t="s">
        <v>83</v>
      </c>
      <c r="D18" s="88" t="s">
        <v>82</v>
      </c>
      <c r="E18" s="88" t="s">
        <v>104</v>
      </c>
    </row>
    <row r="19" spans="1:5" ht="15" x14ac:dyDescent="0.2">
      <c r="A19" s="150" t="s">
        <v>84</v>
      </c>
      <c r="B19" s="55" t="s">
        <v>149</v>
      </c>
      <c r="C19" s="200" t="s">
        <v>85</v>
      </c>
      <c r="D19" s="89" t="s">
        <v>149</v>
      </c>
      <c r="E19" s="89" t="s">
        <v>85</v>
      </c>
    </row>
    <row r="20" spans="1:5" ht="15" x14ac:dyDescent="0.2">
      <c r="A20" s="150" t="s">
        <v>87</v>
      </c>
      <c r="B20" s="55" t="s">
        <v>88</v>
      </c>
      <c r="C20" s="200" t="s">
        <v>90</v>
      </c>
      <c r="D20" s="89" t="s">
        <v>89</v>
      </c>
      <c r="E20" s="89" t="s">
        <v>143</v>
      </c>
    </row>
    <row r="21" spans="1:5" x14ac:dyDescent="0.2">
      <c r="A21" s="64">
        <v>42326</v>
      </c>
      <c r="B21" s="17">
        <v>173</v>
      </c>
      <c r="C21" s="201">
        <v>803</v>
      </c>
      <c r="D21" s="76"/>
      <c r="E21" s="129" t="s">
        <v>305</v>
      </c>
    </row>
    <row r="22" spans="1:5" x14ac:dyDescent="0.2">
      <c r="A22" s="64">
        <v>42333</v>
      </c>
      <c r="B22" s="17">
        <v>143</v>
      </c>
      <c r="C22" s="203">
        <v>762</v>
      </c>
      <c r="D22" s="76"/>
      <c r="E22" s="129">
        <v>0.77400000000000002</v>
      </c>
    </row>
    <row r="23" spans="1:5" x14ac:dyDescent="0.2">
      <c r="A23" s="64">
        <v>42340</v>
      </c>
      <c r="B23" s="17">
        <v>134</v>
      </c>
      <c r="C23" s="203">
        <v>886</v>
      </c>
      <c r="D23" s="76"/>
      <c r="E23" s="129" t="s">
        <v>305</v>
      </c>
    </row>
    <row r="24" spans="1:5" x14ac:dyDescent="0.2">
      <c r="A24" s="64">
        <v>42347</v>
      </c>
      <c r="B24" s="17">
        <v>134</v>
      </c>
      <c r="C24" s="203">
        <v>834</v>
      </c>
      <c r="D24" s="76"/>
      <c r="E24" s="129" t="s">
        <v>305</v>
      </c>
    </row>
    <row r="25" spans="1:5" x14ac:dyDescent="0.2">
      <c r="A25" s="65">
        <v>42354</v>
      </c>
      <c r="B25" s="57">
        <v>70</v>
      </c>
      <c r="C25" s="206">
        <v>910</v>
      </c>
      <c r="D25" s="77"/>
      <c r="E25" s="130">
        <v>0.99</v>
      </c>
    </row>
    <row r="26" spans="1:5" ht="15" x14ac:dyDescent="0.25">
      <c r="A26" s="148" t="s">
        <v>96</v>
      </c>
    </row>
    <row r="27" spans="1:5" x14ac:dyDescent="0.2">
      <c r="A27" s="151" t="s">
        <v>150</v>
      </c>
    </row>
    <row r="28" spans="1:5" x14ac:dyDescent="0.2">
      <c r="A28" s="151" t="s">
        <v>151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F392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M25" sqref="M25"/>
    </sheetView>
  </sheetViews>
  <sheetFormatPr defaultColWidth="9.140625" defaultRowHeight="14.25" x14ac:dyDescent="0.2"/>
  <cols>
    <col min="1" max="1" width="20.7109375" style="3" customWidth="1"/>
    <col min="2" max="2" width="20.7109375" style="211" customWidth="1"/>
    <col min="3" max="3" width="20.7109375" style="3" customWidth="1"/>
    <col min="4" max="4" width="20.7109375" style="211" customWidth="1"/>
    <col min="5" max="5" width="9.140625" style="3" customWidth="1"/>
    <col min="6" max="16384" width="9.140625" style="3"/>
  </cols>
  <sheetData>
    <row r="1" spans="1:6" ht="15" x14ac:dyDescent="0.25">
      <c r="A1" s="357" t="s">
        <v>157</v>
      </c>
      <c r="B1" s="357"/>
      <c r="C1" s="357"/>
      <c r="D1" s="357"/>
      <c r="E1" s="357"/>
      <c r="F1" s="357"/>
    </row>
    <row r="2" spans="1:6" ht="15" x14ac:dyDescent="0.25">
      <c r="A2" s="6" t="s">
        <v>156</v>
      </c>
    </row>
    <row r="3" spans="1:6" s="18" customFormat="1" ht="60" customHeight="1" x14ac:dyDescent="0.2">
      <c r="A3" s="14" t="s">
        <v>80</v>
      </c>
      <c r="B3" s="199" t="s">
        <v>81</v>
      </c>
      <c r="C3" s="14" t="s">
        <v>82</v>
      </c>
      <c r="D3" s="199" t="s">
        <v>83</v>
      </c>
    </row>
    <row r="4" spans="1:6" ht="15" x14ac:dyDescent="0.2">
      <c r="A4" s="15" t="s">
        <v>84</v>
      </c>
      <c r="B4" s="200" t="s">
        <v>139</v>
      </c>
      <c r="C4" s="15" t="s">
        <v>139</v>
      </c>
      <c r="D4" s="200" t="s">
        <v>139</v>
      </c>
    </row>
    <row r="5" spans="1:6" ht="15" x14ac:dyDescent="0.2">
      <c r="A5" s="15" t="s">
        <v>87</v>
      </c>
      <c r="B5" s="200" t="s">
        <v>88</v>
      </c>
      <c r="C5" s="15" t="s">
        <v>89</v>
      </c>
      <c r="D5" s="200" t="s">
        <v>90</v>
      </c>
    </row>
    <row r="6" spans="1:6" s="1" customFormat="1" x14ac:dyDescent="0.25">
      <c r="A6" s="9">
        <v>42005</v>
      </c>
      <c r="B6" s="202">
        <v>241</v>
      </c>
      <c r="C6" s="51">
        <v>6.2</v>
      </c>
      <c r="D6" s="238"/>
    </row>
    <row r="7" spans="1:6" s="1" customFormat="1" x14ac:dyDescent="0.25">
      <c r="A7" s="10">
        <v>42006</v>
      </c>
      <c r="B7" s="204">
        <v>227</v>
      </c>
      <c r="C7" s="45">
        <v>6.3</v>
      </c>
      <c r="D7" s="209"/>
    </row>
    <row r="8" spans="1:6" s="1" customFormat="1" x14ac:dyDescent="0.25">
      <c r="A8" s="10">
        <v>42007</v>
      </c>
      <c r="B8" s="204">
        <v>217</v>
      </c>
      <c r="C8" s="45">
        <v>6.6</v>
      </c>
      <c r="D8" s="209"/>
    </row>
    <row r="9" spans="1:6" s="1" customFormat="1" x14ac:dyDescent="0.25">
      <c r="A9" s="10">
        <v>42008</v>
      </c>
      <c r="B9" s="204">
        <v>216</v>
      </c>
      <c r="C9" s="45">
        <v>6.9</v>
      </c>
      <c r="D9" s="209"/>
    </row>
    <row r="10" spans="1:6" s="1" customFormat="1" x14ac:dyDescent="0.25">
      <c r="A10" s="10">
        <v>42009</v>
      </c>
      <c r="B10" s="204">
        <v>217</v>
      </c>
      <c r="C10" s="45">
        <v>7.7</v>
      </c>
      <c r="D10" s="209"/>
    </row>
    <row r="11" spans="1:6" s="1" customFormat="1" x14ac:dyDescent="0.25">
      <c r="A11" s="10">
        <v>42010</v>
      </c>
      <c r="B11" s="204">
        <v>215</v>
      </c>
      <c r="C11" s="45">
        <v>8.4</v>
      </c>
      <c r="D11" s="209"/>
    </row>
    <row r="12" spans="1:6" s="1" customFormat="1" x14ac:dyDescent="0.25">
      <c r="A12" s="10">
        <v>42011</v>
      </c>
      <c r="B12" s="204">
        <v>214</v>
      </c>
      <c r="C12" s="45">
        <v>8.9</v>
      </c>
      <c r="D12" s="209"/>
    </row>
    <row r="13" spans="1:6" s="1" customFormat="1" x14ac:dyDescent="0.25">
      <c r="A13" s="10">
        <v>42012</v>
      </c>
      <c r="B13" s="204">
        <v>208</v>
      </c>
      <c r="C13" s="45">
        <v>9.6999999999999993</v>
      </c>
      <c r="D13" s="209"/>
    </row>
    <row r="14" spans="1:6" s="1" customFormat="1" x14ac:dyDescent="0.25">
      <c r="A14" s="10">
        <v>42013</v>
      </c>
      <c r="B14" s="204">
        <v>192</v>
      </c>
      <c r="C14" s="45">
        <v>10.3</v>
      </c>
      <c r="D14" s="209"/>
    </row>
    <row r="15" spans="1:6" s="1" customFormat="1" x14ac:dyDescent="0.25">
      <c r="A15" s="10">
        <v>42014</v>
      </c>
      <c r="B15" s="204">
        <v>181</v>
      </c>
      <c r="C15" s="45">
        <v>11.5</v>
      </c>
      <c r="D15" s="209"/>
    </row>
    <row r="16" spans="1:6" s="1" customFormat="1" x14ac:dyDescent="0.25">
      <c r="A16" s="10">
        <v>42015</v>
      </c>
      <c r="B16" s="204">
        <v>170</v>
      </c>
      <c r="C16" s="45">
        <v>12.1</v>
      </c>
      <c r="D16" s="209"/>
    </row>
    <row r="17" spans="1:4" s="1" customFormat="1" x14ac:dyDescent="0.25">
      <c r="A17" s="10">
        <v>42016</v>
      </c>
      <c r="B17" s="204">
        <v>167</v>
      </c>
      <c r="C17" s="45">
        <v>12.1</v>
      </c>
      <c r="D17" s="209"/>
    </row>
    <row r="18" spans="1:4" s="1" customFormat="1" x14ac:dyDescent="0.25">
      <c r="A18" s="10">
        <v>42017</v>
      </c>
      <c r="B18" s="204">
        <v>168</v>
      </c>
      <c r="C18" s="45">
        <v>11.9</v>
      </c>
      <c r="D18" s="209"/>
    </row>
    <row r="19" spans="1:4" s="1" customFormat="1" x14ac:dyDescent="0.25">
      <c r="A19" s="10">
        <v>42018</v>
      </c>
      <c r="B19" s="204">
        <v>181</v>
      </c>
      <c r="C19" s="45">
        <v>11.2</v>
      </c>
      <c r="D19" s="209"/>
    </row>
    <row r="20" spans="1:4" s="1" customFormat="1" x14ac:dyDescent="0.25">
      <c r="A20" s="10">
        <v>42019</v>
      </c>
      <c r="B20" s="204">
        <v>186</v>
      </c>
      <c r="C20" s="45">
        <v>10.8</v>
      </c>
      <c r="D20" s="203">
        <v>2650</v>
      </c>
    </row>
    <row r="21" spans="1:4" s="1" customFormat="1" x14ac:dyDescent="0.25">
      <c r="A21" s="10">
        <v>42020</v>
      </c>
      <c r="B21" s="204">
        <v>186</v>
      </c>
      <c r="C21" s="45">
        <v>10.7</v>
      </c>
      <c r="D21" s="203">
        <v>2640</v>
      </c>
    </row>
    <row r="22" spans="1:4" s="1" customFormat="1" x14ac:dyDescent="0.25">
      <c r="A22" s="10">
        <v>42021</v>
      </c>
      <c r="B22" s="204">
        <v>183</v>
      </c>
      <c r="C22" s="45">
        <v>11.2</v>
      </c>
      <c r="D22" s="203">
        <v>2590</v>
      </c>
    </row>
    <row r="23" spans="1:4" s="1" customFormat="1" x14ac:dyDescent="0.25">
      <c r="A23" s="10">
        <v>42022</v>
      </c>
      <c r="B23" s="204">
        <v>180</v>
      </c>
      <c r="C23" s="45">
        <v>11.5</v>
      </c>
      <c r="D23" s="203">
        <v>2690</v>
      </c>
    </row>
    <row r="24" spans="1:4" s="1" customFormat="1" x14ac:dyDescent="0.25">
      <c r="A24" s="10">
        <v>42023</v>
      </c>
      <c r="B24" s="204">
        <v>173</v>
      </c>
      <c r="C24" s="45">
        <v>11.9</v>
      </c>
      <c r="D24" s="203">
        <v>2780</v>
      </c>
    </row>
    <row r="25" spans="1:4" s="1" customFormat="1" x14ac:dyDescent="0.25">
      <c r="A25" s="10">
        <v>42024</v>
      </c>
      <c r="B25" s="204">
        <v>169</v>
      </c>
      <c r="C25" s="45">
        <v>12</v>
      </c>
      <c r="D25" s="203">
        <v>2830</v>
      </c>
    </row>
    <row r="26" spans="1:4" s="1" customFormat="1" x14ac:dyDescent="0.25">
      <c r="A26" s="10">
        <v>42025</v>
      </c>
      <c r="B26" s="204">
        <v>168</v>
      </c>
      <c r="C26" s="45">
        <v>11.9</v>
      </c>
      <c r="D26" s="203">
        <v>2840</v>
      </c>
    </row>
    <row r="27" spans="1:4" s="1" customFormat="1" x14ac:dyDescent="0.25">
      <c r="A27" s="10">
        <v>42026</v>
      </c>
      <c r="B27" s="204">
        <v>169</v>
      </c>
      <c r="C27" s="45">
        <v>11.7</v>
      </c>
      <c r="D27" s="203">
        <v>2900</v>
      </c>
    </row>
    <row r="28" spans="1:4" s="1" customFormat="1" x14ac:dyDescent="0.25">
      <c r="A28" s="10">
        <v>42027</v>
      </c>
      <c r="B28" s="204">
        <v>169</v>
      </c>
      <c r="C28" s="45">
        <v>10.6</v>
      </c>
      <c r="D28" s="203">
        <v>2950</v>
      </c>
    </row>
    <row r="29" spans="1:4" s="1" customFormat="1" x14ac:dyDescent="0.25">
      <c r="A29" s="10">
        <v>42028</v>
      </c>
      <c r="B29" s="204">
        <v>171</v>
      </c>
      <c r="C29" s="45">
        <v>10.4</v>
      </c>
      <c r="D29" s="203">
        <v>3040</v>
      </c>
    </row>
    <row r="30" spans="1:4" s="1" customFormat="1" x14ac:dyDescent="0.25">
      <c r="A30" s="10">
        <v>42029</v>
      </c>
      <c r="B30" s="204">
        <v>171</v>
      </c>
      <c r="C30" s="45">
        <v>10.199999999999999</v>
      </c>
      <c r="D30" s="203">
        <v>3120</v>
      </c>
    </row>
    <row r="31" spans="1:4" s="1" customFormat="1" x14ac:dyDescent="0.25">
      <c r="A31" s="10">
        <v>42030</v>
      </c>
      <c r="B31" s="204">
        <v>177</v>
      </c>
      <c r="C31" s="45">
        <v>10</v>
      </c>
      <c r="D31" s="213">
        <v>3110</v>
      </c>
    </row>
    <row r="32" spans="1:4" s="1" customFormat="1" x14ac:dyDescent="0.25">
      <c r="A32" s="10">
        <v>42031</v>
      </c>
      <c r="B32" s="204">
        <v>180</v>
      </c>
      <c r="C32" s="45">
        <v>11.3</v>
      </c>
      <c r="D32" s="213">
        <v>3130</v>
      </c>
    </row>
    <row r="33" spans="1:4" s="1" customFormat="1" x14ac:dyDescent="0.25">
      <c r="A33" s="10">
        <v>42032</v>
      </c>
      <c r="B33" s="204">
        <v>183</v>
      </c>
      <c r="C33" s="45">
        <v>11.6</v>
      </c>
      <c r="D33" s="213">
        <v>2970</v>
      </c>
    </row>
    <row r="34" spans="1:4" s="1" customFormat="1" x14ac:dyDescent="0.25">
      <c r="A34" s="10">
        <v>42033</v>
      </c>
      <c r="B34" s="204">
        <v>184</v>
      </c>
      <c r="C34" s="45">
        <v>12</v>
      </c>
      <c r="D34" s="213">
        <v>3020</v>
      </c>
    </row>
    <row r="35" spans="1:4" s="1" customFormat="1" x14ac:dyDescent="0.25">
      <c r="A35" s="10">
        <v>42034</v>
      </c>
      <c r="B35" s="204">
        <v>186</v>
      </c>
      <c r="C35" s="45">
        <v>12.5</v>
      </c>
      <c r="D35" s="213">
        <v>3340</v>
      </c>
    </row>
    <row r="36" spans="1:4" s="1" customFormat="1" x14ac:dyDescent="0.25">
      <c r="A36" s="10">
        <v>42035</v>
      </c>
      <c r="B36" s="204">
        <v>186</v>
      </c>
      <c r="C36" s="45">
        <v>12.7</v>
      </c>
      <c r="D36" s="213">
        <v>4040</v>
      </c>
    </row>
    <row r="37" spans="1:4" s="1" customFormat="1" x14ac:dyDescent="0.25">
      <c r="A37" s="10">
        <v>42036</v>
      </c>
      <c r="B37" s="204">
        <v>178</v>
      </c>
      <c r="C37" s="45">
        <v>12.6</v>
      </c>
      <c r="D37" s="213">
        <v>3760</v>
      </c>
    </row>
    <row r="38" spans="1:4" s="1" customFormat="1" x14ac:dyDescent="0.25">
      <c r="A38" s="10">
        <v>42037</v>
      </c>
      <c r="B38" s="204">
        <v>172</v>
      </c>
      <c r="C38" s="45">
        <v>12.7</v>
      </c>
      <c r="D38" s="213">
        <v>3240</v>
      </c>
    </row>
    <row r="39" spans="1:4" s="1" customFormat="1" x14ac:dyDescent="0.25">
      <c r="A39" s="10">
        <v>42038</v>
      </c>
      <c r="B39" s="204">
        <v>170</v>
      </c>
      <c r="C39" s="45">
        <v>13.2</v>
      </c>
      <c r="D39" s="213">
        <v>3100</v>
      </c>
    </row>
    <row r="40" spans="1:4" s="1" customFormat="1" x14ac:dyDescent="0.25">
      <c r="A40" s="10">
        <v>42039</v>
      </c>
      <c r="B40" s="204">
        <v>173</v>
      </c>
      <c r="C40" s="45">
        <v>13.9</v>
      </c>
      <c r="D40" s="213">
        <v>3010</v>
      </c>
    </row>
    <row r="41" spans="1:4" s="1" customFormat="1" x14ac:dyDescent="0.25">
      <c r="A41" s="10">
        <v>42040</v>
      </c>
      <c r="B41" s="204">
        <v>180</v>
      </c>
      <c r="C41" s="45">
        <v>14</v>
      </c>
      <c r="D41" s="213">
        <v>2770</v>
      </c>
    </row>
    <row r="42" spans="1:4" s="1" customFormat="1" x14ac:dyDescent="0.25">
      <c r="A42" s="10">
        <v>42041</v>
      </c>
      <c r="B42" s="204">
        <v>176</v>
      </c>
      <c r="C42" s="45">
        <v>13.9</v>
      </c>
      <c r="D42" s="213">
        <v>2760</v>
      </c>
    </row>
    <row r="43" spans="1:4" s="1" customFormat="1" x14ac:dyDescent="0.25">
      <c r="A43" s="10">
        <v>42042</v>
      </c>
      <c r="B43" s="204">
        <v>177</v>
      </c>
      <c r="C43" s="45">
        <v>15.1</v>
      </c>
      <c r="D43" s="213">
        <v>2910</v>
      </c>
    </row>
    <row r="44" spans="1:4" s="1" customFormat="1" x14ac:dyDescent="0.25">
      <c r="A44" s="10">
        <v>42043</v>
      </c>
      <c r="B44" s="204">
        <v>192</v>
      </c>
      <c r="C44" s="45">
        <v>15.9</v>
      </c>
      <c r="D44" s="213">
        <v>3230</v>
      </c>
    </row>
    <row r="45" spans="1:4" s="1" customFormat="1" x14ac:dyDescent="0.25">
      <c r="A45" s="10">
        <v>42044</v>
      </c>
      <c r="B45" s="204">
        <v>205</v>
      </c>
      <c r="C45" s="45">
        <v>16.2</v>
      </c>
      <c r="D45" s="213">
        <v>2860</v>
      </c>
    </row>
    <row r="46" spans="1:4" s="1" customFormat="1" x14ac:dyDescent="0.25">
      <c r="A46" s="10">
        <v>42045</v>
      </c>
      <c r="B46" s="204">
        <v>211</v>
      </c>
      <c r="C46" s="45">
        <v>15.7</v>
      </c>
      <c r="D46" s="213">
        <v>2980</v>
      </c>
    </row>
    <row r="47" spans="1:4" s="1" customFormat="1" x14ac:dyDescent="0.25">
      <c r="A47" s="10">
        <v>42046</v>
      </c>
      <c r="B47" s="204">
        <v>208</v>
      </c>
      <c r="C47" s="45">
        <v>15.1</v>
      </c>
      <c r="D47" s="213">
        <v>2890</v>
      </c>
    </row>
    <row r="48" spans="1:4" s="1" customFormat="1" x14ac:dyDescent="0.25">
      <c r="A48" s="10">
        <v>42047</v>
      </c>
      <c r="B48" s="204">
        <v>194</v>
      </c>
      <c r="C48" s="45">
        <v>15.2</v>
      </c>
      <c r="D48" s="213">
        <v>2720</v>
      </c>
    </row>
    <row r="49" spans="1:4" s="1" customFormat="1" x14ac:dyDescent="0.25">
      <c r="A49" s="10">
        <v>42048</v>
      </c>
      <c r="B49" s="204">
        <v>181</v>
      </c>
      <c r="C49" s="45">
        <v>15.5</v>
      </c>
      <c r="D49" s="213">
        <v>2740</v>
      </c>
    </row>
    <row r="50" spans="1:4" s="1" customFormat="1" x14ac:dyDescent="0.25">
      <c r="A50" s="10">
        <v>42049</v>
      </c>
      <c r="B50" s="204">
        <v>174</v>
      </c>
      <c r="C50" s="45">
        <v>16.2</v>
      </c>
      <c r="D50" s="213">
        <v>2770</v>
      </c>
    </row>
    <row r="51" spans="1:4" s="1" customFormat="1" x14ac:dyDescent="0.25">
      <c r="A51" s="10">
        <v>42050</v>
      </c>
      <c r="B51" s="204">
        <v>172</v>
      </c>
      <c r="C51" s="45">
        <v>16.3</v>
      </c>
      <c r="D51" s="213">
        <v>2750</v>
      </c>
    </row>
    <row r="52" spans="1:4" s="1" customFormat="1" x14ac:dyDescent="0.25">
      <c r="A52" s="10">
        <v>42051</v>
      </c>
      <c r="B52" s="204">
        <v>170</v>
      </c>
      <c r="C52" s="45">
        <v>16.399999999999999</v>
      </c>
      <c r="D52" s="213">
        <v>2700</v>
      </c>
    </row>
    <row r="53" spans="1:4" s="1" customFormat="1" x14ac:dyDescent="0.25">
      <c r="A53" s="10">
        <v>42052</v>
      </c>
      <c r="B53" s="204">
        <v>167</v>
      </c>
      <c r="C53" s="45">
        <v>16.2</v>
      </c>
      <c r="D53" s="213">
        <v>2710</v>
      </c>
    </row>
    <row r="54" spans="1:4" s="1" customFormat="1" x14ac:dyDescent="0.25">
      <c r="A54" s="10">
        <v>42053</v>
      </c>
      <c r="B54" s="204">
        <v>169</v>
      </c>
      <c r="C54" s="45">
        <v>16.2</v>
      </c>
      <c r="D54" s="213">
        <v>2620</v>
      </c>
    </row>
    <row r="55" spans="1:4" s="1" customFormat="1" x14ac:dyDescent="0.25">
      <c r="A55" s="10">
        <v>42054</v>
      </c>
      <c r="B55" s="204">
        <v>165</v>
      </c>
      <c r="C55" s="45">
        <v>15.5</v>
      </c>
      <c r="D55" s="213">
        <v>2550</v>
      </c>
    </row>
    <row r="56" spans="1:4" s="1" customFormat="1" x14ac:dyDescent="0.25">
      <c r="A56" s="10">
        <v>42055</v>
      </c>
      <c r="B56" s="204">
        <v>163</v>
      </c>
      <c r="C56" s="45">
        <v>15</v>
      </c>
      <c r="D56" s="213">
        <v>2730</v>
      </c>
    </row>
    <row r="57" spans="1:4" s="1" customFormat="1" x14ac:dyDescent="0.25">
      <c r="A57" s="10">
        <v>42056</v>
      </c>
      <c r="B57" s="204">
        <v>164</v>
      </c>
      <c r="C57" s="45">
        <v>14.7</v>
      </c>
      <c r="D57" s="213">
        <v>2720</v>
      </c>
    </row>
    <row r="58" spans="1:4" s="1" customFormat="1" x14ac:dyDescent="0.25">
      <c r="A58" s="10">
        <v>42057</v>
      </c>
      <c r="B58" s="204">
        <v>167</v>
      </c>
      <c r="C58" s="45">
        <v>14</v>
      </c>
      <c r="D58" s="213">
        <v>2670</v>
      </c>
    </row>
    <row r="59" spans="1:4" s="1" customFormat="1" x14ac:dyDescent="0.25">
      <c r="A59" s="10">
        <v>42058</v>
      </c>
      <c r="B59" s="204">
        <v>169</v>
      </c>
      <c r="C59" s="45">
        <v>12.9</v>
      </c>
      <c r="D59" s="213">
        <v>2610</v>
      </c>
    </row>
    <row r="60" spans="1:4" s="1" customFormat="1" x14ac:dyDescent="0.25">
      <c r="A60" s="10">
        <v>42059</v>
      </c>
      <c r="B60" s="204">
        <v>170</v>
      </c>
      <c r="C60" s="45">
        <v>13</v>
      </c>
      <c r="D60" s="213">
        <v>2420</v>
      </c>
    </row>
    <row r="61" spans="1:4" s="1" customFormat="1" x14ac:dyDescent="0.25">
      <c r="A61" s="10">
        <v>42060</v>
      </c>
      <c r="B61" s="204">
        <v>186</v>
      </c>
      <c r="C61" s="45">
        <v>13.3</v>
      </c>
      <c r="D61" s="213">
        <v>2280</v>
      </c>
    </row>
    <row r="62" spans="1:4" s="1" customFormat="1" x14ac:dyDescent="0.25">
      <c r="A62" s="10">
        <v>42061</v>
      </c>
      <c r="B62" s="204">
        <v>206</v>
      </c>
      <c r="C62" s="45">
        <v>13.9</v>
      </c>
      <c r="D62" s="213">
        <v>2410</v>
      </c>
    </row>
    <row r="63" spans="1:4" s="1" customFormat="1" x14ac:dyDescent="0.25">
      <c r="A63" s="10">
        <v>42062</v>
      </c>
      <c r="B63" s="204">
        <v>209</v>
      </c>
      <c r="C63" s="45">
        <v>14.3</v>
      </c>
      <c r="D63" s="213">
        <v>2520</v>
      </c>
    </row>
    <row r="64" spans="1:4" s="1" customFormat="1" x14ac:dyDescent="0.25">
      <c r="A64" s="10">
        <v>42063</v>
      </c>
      <c r="B64" s="204">
        <v>199</v>
      </c>
      <c r="C64" s="45">
        <v>14.1</v>
      </c>
      <c r="D64" s="213">
        <v>2680</v>
      </c>
    </row>
    <row r="65" spans="1:4" s="1" customFormat="1" x14ac:dyDescent="0.25">
      <c r="A65" s="10">
        <v>42064</v>
      </c>
      <c r="B65" s="204">
        <v>187</v>
      </c>
      <c r="C65" s="45">
        <v>14.1</v>
      </c>
      <c r="D65" s="213">
        <v>3080</v>
      </c>
    </row>
    <row r="66" spans="1:4" s="1" customFormat="1" x14ac:dyDescent="0.25">
      <c r="A66" s="10">
        <v>42065</v>
      </c>
      <c r="B66" s="204">
        <v>179</v>
      </c>
      <c r="C66" s="45">
        <v>14.5</v>
      </c>
      <c r="D66" s="213">
        <v>2880</v>
      </c>
    </row>
    <row r="67" spans="1:4" s="1" customFormat="1" x14ac:dyDescent="0.25">
      <c r="A67" s="10">
        <v>42066</v>
      </c>
      <c r="B67" s="204">
        <v>167</v>
      </c>
      <c r="C67" s="45">
        <v>14.6</v>
      </c>
      <c r="D67" s="213">
        <v>2770</v>
      </c>
    </row>
    <row r="68" spans="1:4" s="1" customFormat="1" x14ac:dyDescent="0.25">
      <c r="A68" s="10">
        <v>42067</v>
      </c>
      <c r="B68" s="204">
        <v>162</v>
      </c>
      <c r="C68" s="45">
        <v>14.9</v>
      </c>
      <c r="D68" s="213">
        <v>2620</v>
      </c>
    </row>
    <row r="69" spans="1:4" s="1" customFormat="1" x14ac:dyDescent="0.25">
      <c r="A69" s="10">
        <v>42068</v>
      </c>
      <c r="B69" s="204">
        <v>161</v>
      </c>
      <c r="C69" s="95"/>
      <c r="D69" s="237"/>
    </row>
    <row r="70" spans="1:4" s="1" customFormat="1" x14ac:dyDescent="0.25">
      <c r="A70" s="10">
        <v>42069</v>
      </c>
      <c r="B70" s="204">
        <v>160</v>
      </c>
      <c r="C70" s="95"/>
      <c r="D70" s="237"/>
    </row>
    <row r="71" spans="1:4" s="1" customFormat="1" x14ac:dyDescent="0.25">
      <c r="A71" s="10">
        <v>42070</v>
      </c>
      <c r="B71" s="204">
        <v>162</v>
      </c>
      <c r="C71" s="45">
        <v>16.2</v>
      </c>
      <c r="D71" s="213">
        <v>3120</v>
      </c>
    </row>
    <row r="72" spans="1:4" s="1" customFormat="1" x14ac:dyDescent="0.25">
      <c r="A72" s="10">
        <v>42071</v>
      </c>
      <c r="B72" s="204">
        <v>164</v>
      </c>
      <c r="C72" s="45">
        <v>16.5</v>
      </c>
      <c r="D72" s="213">
        <v>3180</v>
      </c>
    </row>
    <row r="73" spans="1:4" s="1" customFormat="1" x14ac:dyDescent="0.25">
      <c r="A73" s="10">
        <v>42072</v>
      </c>
      <c r="B73" s="204">
        <v>162</v>
      </c>
      <c r="C73" s="45">
        <v>17.2</v>
      </c>
      <c r="D73" s="213">
        <v>3160</v>
      </c>
    </row>
    <row r="74" spans="1:4" s="1" customFormat="1" x14ac:dyDescent="0.25">
      <c r="A74" s="10">
        <v>42073</v>
      </c>
      <c r="B74" s="204">
        <v>153</v>
      </c>
      <c r="C74" s="45">
        <v>17.8</v>
      </c>
      <c r="D74" s="213">
        <v>2980</v>
      </c>
    </row>
    <row r="75" spans="1:4" s="1" customFormat="1" x14ac:dyDescent="0.25">
      <c r="A75" s="10">
        <v>42074</v>
      </c>
      <c r="B75" s="204">
        <v>145</v>
      </c>
      <c r="C75" s="45">
        <v>17.899999999999999</v>
      </c>
      <c r="D75" s="213">
        <v>2980</v>
      </c>
    </row>
    <row r="76" spans="1:4" s="1" customFormat="1" x14ac:dyDescent="0.25">
      <c r="A76" s="10">
        <v>42075</v>
      </c>
      <c r="B76" s="204">
        <v>148</v>
      </c>
      <c r="C76" s="45">
        <v>18</v>
      </c>
      <c r="D76" s="213">
        <v>2770</v>
      </c>
    </row>
    <row r="77" spans="1:4" s="1" customFormat="1" x14ac:dyDescent="0.25">
      <c r="A77" s="10">
        <v>42076</v>
      </c>
      <c r="B77" s="204">
        <v>156</v>
      </c>
      <c r="C77" s="45">
        <v>18.600000000000001</v>
      </c>
      <c r="D77" s="213">
        <v>2670</v>
      </c>
    </row>
    <row r="78" spans="1:4" s="1" customFormat="1" x14ac:dyDescent="0.25">
      <c r="A78" s="10">
        <v>42077</v>
      </c>
      <c r="B78" s="204">
        <v>167</v>
      </c>
      <c r="C78" s="45">
        <v>19.899999999999999</v>
      </c>
      <c r="D78" s="213">
        <v>2540</v>
      </c>
    </row>
    <row r="79" spans="1:4" s="1" customFormat="1" x14ac:dyDescent="0.25">
      <c r="A79" s="10">
        <v>42078</v>
      </c>
      <c r="B79" s="204">
        <v>169</v>
      </c>
      <c r="C79" s="45">
        <v>20.6</v>
      </c>
      <c r="D79" s="213">
        <v>2530</v>
      </c>
    </row>
    <row r="80" spans="1:4" s="1" customFormat="1" x14ac:dyDescent="0.25">
      <c r="A80" s="10">
        <v>42079</v>
      </c>
      <c r="B80" s="204">
        <v>170</v>
      </c>
      <c r="C80" s="45">
        <v>19.399999999999999</v>
      </c>
      <c r="D80" s="237"/>
    </row>
    <row r="81" spans="1:4" s="1" customFormat="1" x14ac:dyDescent="0.25">
      <c r="A81" s="10">
        <v>42080</v>
      </c>
      <c r="B81" s="204">
        <v>177</v>
      </c>
      <c r="C81" s="45">
        <v>19.399999999999999</v>
      </c>
      <c r="D81" s="237"/>
    </row>
    <row r="82" spans="1:4" s="1" customFormat="1" x14ac:dyDescent="0.25">
      <c r="A82" s="10">
        <v>42081</v>
      </c>
      <c r="B82" s="204">
        <v>179</v>
      </c>
      <c r="C82" s="45">
        <v>19</v>
      </c>
      <c r="D82" s="213">
        <v>2570</v>
      </c>
    </row>
    <row r="83" spans="1:4" s="1" customFormat="1" x14ac:dyDescent="0.25">
      <c r="A83" s="10">
        <v>42082</v>
      </c>
      <c r="B83" s="204">
        <v>175</v>
      </c>
      <c r="C83" s="45">
        <v>18.899999999999999</v>
      </c>
      <c r="D83" s="213">
        <v>2650</v>
      </c>
    </row>
    <row r="84" spans="1:4" s="1" customFormat="1" x14ac:dyDescent="0.25">
      <c r="A84" s="10">
        <v>42083</v>
      </c>
      <c r="B84" s="204">
        <v>163</v>
      </c>
      <c r="C84" s="45">
        <v>19</v>
      </c>
      <c r="D84" s="213">
        <v>2790</v>
      </c>
    </row>
    <row r="85" spans="1:4" s="1" customFormat="1" x14ac:dyDescent="0.25">
      <c r="A85" s="10">
        <v>42084</v>
      </c>
      <c r="B85" s="204">
        <v>155</v>
      </c>
      <c r="C85" s="45">
        <v>18.7</v>
      </c>
      <c r="D85" s="213">
        <v>2780</v>
      </c>
    </row>
    <row r="86" spans="1:4" s="1" customFormat="1" x14ac:dyDescent="0.25">
      <c r="A86" s="10">
        <v>42085</v>
      </c>
      <c r="B86" s="204">
        <v>149</v>
      </c>
      <c r="C86" s="45">
        <v>19.3</v>
      </c>
      <c r="D86" s="213">
        <v>2790</v>
      </c>
    </row>
    <row r="87" spans="1:4" s="1" customFormat="1" x14ac:dyDescent="0.25">
      <c r="A87" s="10">
        <v>42086</v>
      </c>
      <c r="B87" s="204">
        <v>149</v>
      </c>
      <c r="C87" s="45">
        <v>19.3</v>
      </c>
      <c r="D87" s="213">
        <v>3030</v>
      </c>
    </row>
    <row r="88" spans="1:4" s="1" customFormat="1" x14ac:dyDescent="0.25">
      <c r="A88" s="10">
        <v>42087</v>
      </c>
      <c r="B88" s="204">
        <v>148</v>
      </c>
      <c r="C88" s="45">
        <v>18.7</v>
      </c>
      <c r="D88" s="213">
        <v>3200</v>
      </c>
    </row>
    <row r="89" spans="1:4" s="1" customFormat="1" x14ac:dyDescent="0.25">
      <c r="A89" s="10">
        <v>42088</v>
      </c>
      <c r="B89" s="204">
        <v>146</v>
      </c>
      <c r="C89" s="45">
        <v>18.5</v>
      </c>
      <c r="D89" s="213">
        <v>3290</v>
      </c>
    </row>
    <row r="90" spans="1:4" s="1" customFormat="1" x14ac:dyDescent="0.25">
      <c r="A90" s="10">
        <v>42089</v>
      </c>
      <c r="B90" s="204">
        <v>152</v>
      </c>
      <c r="C90" s="45">
        <v>19.399999999999999</v>
      </c>
      <c r="D90" s="213">
        <v>3240</v>
      </c>
    </row>
    <row r="91" spans="1:4" s="1" customFormat="1" x14ac:dyDescent="0.25">
      <c r="A91" s="10">
        <v>42090</v>
      </c>
      <c r="B91" s="204">
        <v>155</v>
      </c>
      <c r="C91" s="45">
        <v>20.9</v>
      </c>
      <c r="D91" s="213">
        <v>3180</v>
      </c>
    </row>
    <row r="92" spans="1:4" s="1" customFormat="1" x14ac:dyDescent="0.25">
      <c r="A92" s="10">
        <v>42091</v>
      </c>
      <c r="B92" s="204">
        <v>159</v>
      </c>
      <c r="C92" s="45">
        <v>20.9</v>
      </c>
      <c r="D92" s="213">
        <v>2990</v>
      </c>
    </row>
    <row r="93" spans="1:4" s="1" customFormat="1" x14ac:dyDescent="0.25">
      <c r="A93" s="10">
        <v>42092</v>
      </c>
      <c r="B93" s="204">
        <v>149</v>
      </c>
      <c r="C93" s="45">
        <v>20.3</v>
      </c>
      <c r="D93" s="213">
        <v>2960</v>
      </c>
    </row>
    <row r="94" spans="1:4" s="1" customFormat="1" x14ac:dyDescent="0.25">
      <c r="A94" s="10">
        <v>42093</v>
      </c>
      <c r="B94" s="204">
        <v>139</v>
      </c>
      <c r="C94" s="45">
        <v>20.5</v>
      </c>
      <c r="D94" s="213">
        <v>3070</v>
      </c>
    </row>
    <row r="95" spans="1:4" s="1" customFormat="1" x14ac:dyDescent="0.25">
      <c r="A95" s="10">
        <v>42094</v>
      </c>
      <c r="B95" s="204">
        <v>128</v>
      </c>
      <c r="C95" s="45">
        <v>20</v>
      </c>
      <c r="D95" s="213">
        <v>3180</v>
      </c>
    </row>
    <row r="96" spans="1:4" s="1" customFormat="1" x14ac:dyDescent="0.25">
      <c r="A96" s="10">
        <v>42095</v>
      </c>
      <c r="B96" s="204">
        <v>125</v>
      </c>
      <c r="C96" s="45">
        <v>18.100000000000001</v>
      </c>
      <c r="D96" s="213">
        <v>3110</v>
      </c>
    </row>
    <row r="97" spans="1:4" s="1" customFormat="1" x14ac:dyDescent="0.25">
      <c r="A97" s="10">
        <v>42096</v>
      </c>
      <c r="B97" s="204">
        <v>126</v>
      </c>
      <c r="C97" s="45">
        <v>16.899999999999999</v>
      </c>
      <c r="D97" s="213">
        <v>3080</v>
      </c>
    </row>
    <row r="98" spans="1:4" s="1" customFormat="1" x14ac:dyDescent="0.25">
      <c r="A98" s="10">
        <v>42097</v>
      </c>
      <c r="B98" s="204">
        <v>131</v>
      </c>
      <c r="C98" s="45">
        <v>16.600000000000001</v>
      </c>
      <c r="D98" s="213">
        <v>2940</v>
      </c>
    </row>
    <row r="99" spans="1:4" s="1" customFormat="1" x14ac:dyDescent="0.25">
      <c r="A99" s="10">
        <v>42098</v>
      </c>
      <c r="B99" s="204">
        <v>128</v>
      </c>
      <c r="C99" s="45">
        <v>17.7</v>
      </c>
      <c r="D99" s="213">
        <v>2970</v>
      </c>
    </row>
    <row r="100" spans="1:4" s="1" customFormat="1" x14ac:dyDescent="0.25">
      <c r="A100" s="10">
        <v>42099</v>
      </c>
      <c r="B100" s="204">
        <v>122</v>
      </c>
      <c r="C100" s="45">
        <v>17.399999999999999</v>
      </c>
      <c r="D100" s="213">
        <v>2960</v>
      </c>
    </row>
    <row r="101" spans="1:4" s="1" customFormat="1" x14ac:dyDescent="0.25">
      <c r="A101" s="10">
        <v>42100</v>
      </c>
      <c r="B101" s="204">
        <v>121</v>
      </c>
      <c r="C101" s="45">
        <v>16.399999999999999</v>
      </c>
      <c r="D101" s="213">
        <v>2930</v>
      </c>
    </row>
    <row r="102" spans="1:4" s="1" customFormat="1" x14ac:dyDescent="0.25">
      <c r="A102" s="10">
        <v>42101</v>
      </c>
      <c r="B102" s="204">
        <v>114</v>
      </c>
      <c r="C102" s="45">
        <v>15.9</v>
      </c>
      <c r="D102" s="213">
        <v>3050</v>
      </c>
    </row>
    <row r="103" spans="1:4" s="1" customFormat="1" x14ac:dyDescent="0.25">
      <c r="A103" s="10">
        <v>42102</v>
      </c>
      <c r="B103" s="204">
        <v>119</v>
      </c>
      <c r="C103" s="45">
        <v>16</v>
      </c>
      <c r="D103" s="213">
        <v>2980</v>
      </c>
    </row>
    <row r="104" spans="1:4" s="1" customFormat="1" x14ac:dyDescent="0.25">
      <c r="A104" s="10">
        <v>42103</v>
      </c>
      <c r="B104" s="204">
        <v>129</v>
      </c>
      <c r="C104" s="45">
        <v>16.7</v>
      </c>
      <c r="D104" s="213">
        <v>2770</v>
      </c>
    </row>
    <row r="105" spans="1:4" s="1" customFormat="1" x14ac:dyDescent="0.25">
      <c r="A105" s="10">
        <v>42104</v>
      </c>
      <c r="B105" s="204">
        <v>137</v>
      </c>
      <c r="C105" s="45">
        <v>18.100000000000001</v>
      </c>
      <c r="D105" s="213">
        <v>2780</v>
      </c>
    </row>
    <row r="106" spans="1:4" s="1" customFormat="1" x14ac:dyDescent="0.25">
      <c r="A106" s="10">
        <v>42105</v>
      </c>
      <c r="B106" s="204">
        <v>132</v>
      </c>
      <c r="C106" s="45">
        <v>19.100000000000001</v>
      </c>
      <c r="D106" s="213">
        <v>2800</v>
      </c>
    </row>
    <row r="107" spans="1:4" s="1" customFormat="1" x14ac:dyDescent="0.25">
      <c r="A107" s="10">
        <v>42106</v>
      </c>
      <c r="B107" s="204">
        <v>126</v>
      </c>
      <c r="C107" s="45">
        <v>19.2</v>
      </c>
      <c r="D107" s="213">
        <v>3180</v>
      </c>
    </row>
    <row r="108" spans="1:4" s="1" customFormat="1" x14ac:dyDescent="0.25">
      <c r="A108" s="10">
        <v>42107</v>
      </c>
      <c r="B108" s="204">
        <v>119</v>
      </c>
      <c r="C108" s="45">
        <v>19.899999999999999</v>
      </c>
      <c r="D108" s="213">
        <v>3330</v>
      </c>
    </row>
    <row r="109" spans="1:4" s="1" customFormat="1" x14ac:dyDescent="0.25">
      <c r="A109" s="10">
        <v>42108</v>
      </c>
      <c r="B109" s="204">
        <v>114</v>
      </c>
      <c r="C109" s="45">
        <v>19</v>
      </c>
      <c r="D109" s="213">
        <v>3240</v>
      </c>
    </row>
    <row r="110" spans="1:4" s="1" customFormat="1" x14ac:dyDescent="0.25">
      <c r="A110" s="10">
        <v>42109</v>
      </c>
      <c r="B110" s="204">
        <v>109</v>
      </c>
      <c r="C110" s="45">
        <v>17.3</v>
      </c>
      <c r="D110" s="213">
        <v>3110</v>
      </c>
    </row>
    <row r="111" spans="1:4" s="1" customFormat="1" x14ac:dyDescent="0.25">
      <c r="A111" s="10">
        <v>42110</v>
      </c>
      <c r="B111" s="204">
        <v>102</v>
      </c>
      <c r="C111" s="45">
        <v>17.8</v>
      </c>
      <c r="D111" s="213">
        <v>3140</v>
      </c>
    </row>
    <row r="112" spans="1:4" s="1" customFormat="1" x14ac:dyDescent="0.25">
      <c r="A112" s="10">
        <v>42111</v>
      </c>
      <c r="B112" s="204">
        <v>94</v>
      </c>
      <c r="C112" s="45">
        <v>19.7</v>
      </c>
      <c r="D112" s="213">
        <v>3210</v>
      </c>
    </row>
    <row r="113" spans="1:4" s="1" customFormat="1" x14ac:dyDescent="0.25">
      <c r="A113" s="10">
        <v>42112</v>
      </c>
      <c r="B113" s="204">
        <v>91</v>
      </c>
      <c r="C113" s="45">
        <v>21.1</v>
      </c>
      <c r="D113" s="213">
        <v>3290</v>
      </c>
    </row>
    <row r="114" spans="1:4" s="1" customFormat="1" x14ac:dyDescent="0.25">
      <c r="A114" s="10">
        <v>42113</v>
      </c>
      <c r="B114" s="204">
        <v>92</v>
      </c>
      <c r="C114" s="45">
        <v>22.1</v>
      </c>
      <c r="D114" s="213">
        <v>2970</v>
      </c>
    </row>
    <row r="115" spans="1:4" s="1" customFormat="1" x14ac:dyDescent="0.25">
      <c r="A115" s="10">
        <v>42114</v>
      </c>
      <c r="B115" s="204">
        <v>91</v>
      </c>
      <c r="C115" s="45">
        <v>22.6</v>
      </c>
      <c r="D115" s="213">
        <v>3040</v>
      </c>
    </row>
    <row r="116" spans="1:4" s="1" customFormat="1" x14ac:dyDescent="0.25">
      <c r="A116" s="10">
        <v>42115</v>
      </c>
      <c r="B116" s="204">
        <v>86</v>
      </c>
      <c r="C116" s="45">
        <v>22</v>
      </c>
      <c r="D116" s="213">
        <v>3200</v>
      </c>
    </row>
    <row r="117" spans="1:4" s="1" customFormat="1" x14ac:dyDescent="0.25">
      <c r="A117" s="10">
        <v>42116</v>
      </c>
      <c r="B117" s="204">
        <v>88</v>
      </c>
      <c r="C117" s="45">
        <v>21.3</v>
      </c>
      <c r="D117" s="213">
        <v>2980</v>
      </c>
    </row>
    <row r="118" spans="1:4" s="1" customFormat="1" x14ac:dyDescent="0.25">
      <c r="A118" s="10">
        <v>42117</v>
      </c>
      <c r="B118" s="204">
        <v>89</v>
      </c>
      <c r="C118" s="45">
        <v>21.7</v>
      </c>
      <c r="D118" s="213">
        <v>2840</v>
      </c>
    </row>
    <row r="119" spans="1:4" s="1" customFormat="1" x14ac:dyDescent="0.25">
      <c r="A119" s="10">
        <v>42118</v>
      </c>
      <c r="B119" s="204">
        <v>89</v>
      </c>
      <c r="C119" s="45">
        <v>21.3</v>
      </c>
      <c r="D119" s="213">
        <v>2940</v>
      </c>
    </row>
    <row r="120" spans="1:4" s="1" customFormat="1" x14ac:dyDescent="0.25">
      <c r="A120" s="10">
        <v>42119</v>
      </c>
      <c r="B120" s="204">
        <v>85</v>
      </c>
      <c r="C120" s="45">
        <v>20.5</v>
      </c>
      <c r="D120" s="213">
        <v>2860</v>
      </c>
    </row>
    <row r="121" spans="1:4" s="1" customFormat="1" x14ac:dyDescent="0.25">
      <c r="A121" s="10">
        <v>42120</v>
      </c>
      <c r="B121" s="204">
        <v>96</v>
      </c>
      <c r="C121" s="45">
        <v>19.8</v>
      </c>
      <c r="D121" s="213">
        <v>2730</v>
      </c>
    </row>
    <row r="122" spans="1:4" s="1" customFormat="1" x14ac:dyDescent="0.25">
      <c r="A122" s="10">
        <v>42121</v>
      </c>
      <c r="B122" s="204">
        <v>105</v>
      </c>
      <c r="C122" s="45">
        <v>20.7</v>
      </c>
      <c r="D122" s="213">
        <v>2560</v>
      </c>
    </row>
    <row r="123" spans="1:4" s="1" customFormat="1" x14ac:dyDescent="0.25">
      <c r="A123" s="10">
        <v>42122</v>
      </c>
      <c r="B123" s="204">
        <v>95</v>
      </c>
      <c r="C123" s="45">
        <v>22.9</v>
      </c>
      <c r="D123" s="213">
        <v>2630</v>
      </c>
    </row>
    <row r="124" spans="1:4" s="1" customFormat="1" x14ac:dyDescent="0.25">
      <c r="A124" s="10">
        <v>42123</v>
      </c>
      <c r="B124" s="204">
        <v>89</v>
      </c>
      <c r="C124" s="45">
        <v>23.4</v>
      </c>
      <c r="D124" s="213">
        <v>2540</v>
      </c>
    </row>
    <row r="125" spans="1:4" s="1" customFormat="1" x14ac:dyDescent="0.25">
      <c r="A125" s="10">
        <v>42124</v>
      </c>
      <c r="B125" s="204">
        <v>87</v>
      </c>
      <c r="C125" s="45">
        <v>23.1</v>
      </c>
      <c r="D125" s="213">
        <v>2560</v>
      </c>
    </row>
    <row r="126" spans="1:4" s="1" customFormat="1" x14ac:dyDescent="0.25">
      <c r="A126" s="10">
        <v>42125</v>
      </c>
      <c r="B126" s="204">
        <v>78</v>
      </c>
      <c r="C126" s="45">
        <v>23.6</v>
      </c>
      <c r="D126" s="213">
        <v>2680</v>
      </c>
    </row>
    <row r="127" spans="1:4" s="1" customFormat="1" x14ac:dyDescent="0.25">
      <c r="A127" s="10">
        <v>42126</v>
      </c>
      <c r="B127" s="204">
        <v>80</v>
      </c>
      <c r="C127" s="45">
        <v>24.4</v>
      </c>
      <c r="D127" s="213">
        <v>3030</v>
      </c>
    </row>
    <row r="128" spans="1:4" s="1" customFormat="1" x14ac:dyDescent="0.25">
      <c r="A128" s="10">
        <v>42127</v>
      </c>
      <c r="B128" s="204">
        <v>86</v>
      </c>
      <c r="C128" s="45">
        <v>24.2</v>
      </c>
      <c r="D128" s="213">
        <v>2720</v>
      </c>
    </row>
    <row r="129" spans="1:4" s="1" customFormat="1" x14ac:dyDescent="0.25">
      <c r="A129" s="10">
        <v>42128</v>
      </c>
      <c r="B129" s="204">
        <v>80</v>
      </c>
      <c r="C129" s="45">
        <v>23.3</v>
      </c>
      <c r="D129" s="213">
        <v>2750</v>
      </c>
    </row>
    <row r="130" spans="1:4" s="1" customFormat="1" x14ac:dyDescent="0.25">
      <c r="A130" s="10">
        <v>42129</v>
      </c>
      <c r="B130" s="204">
        <v>65</v>
      </c>
      <c r="C130" s="45">
        <v>22.7</v>
      </c>
      <c r="D130" s="213">
        <v>2940</v>
      </c>
    </row>
    <row r="131" spans="1:4" s="1" customFormat="1" x14ac:dyDescent="0.25">
      <c r="A131" s="10">
        <v>42130</v>
      </c>
      <c r="B131" s="204">
        <v>60</v>
      </c>
      <c r="C131" s="45">
        <v>22</v>
      </c>
      <c r="D131" s="213">
        <v>2820</v>
      </c>
    </row>
    <row r="132" spans="1:4" s="1" customFormat="1" x14ac:dyDescent="0.25">
      <c r="A132" s="10">
        <v>42131</v>
      </c>
      <c r="B132" s="204">
        <v>58</v>
      </c>
      <c r="C132" s="45">
        <v>19.600000000000001</v>
      </c>
      <c r="D132" s="213">
        <v>2910</v>
      </c>
    </row>
    <row r="133" spans="1:4" s="1" customFormat="1" x14ac:dyDescent="0.25">
      <c r="A133" s="10">
        <v>42132</v>
      </c>
      <c r="B133" s="204">
        <v>62</v>
      </c>
      <c r="C133" s="45">
        <v>19</v>
      </c>
      <c r="D133" s="213">
        <v>3030</v>
      </c>
    </row>
    <row r="134" spans="1:4" s="1" customFormat="1" x14ac:dyDescent="0.25">
      <c r="A134" s="10">
        <v>42133</v>
      </c>
      <c r="B134" s="204">
        <v>59</v>
      </c>
      <c r="C134" s="45">
        <v>21.1</v>
      </c>
      <c r="D134" s="213">
        <v>2960</v>
      </c>
    </row>
    <row r="135" spans="1:4" s="1" customFormat="1" x14ac:dyDescent="0.25">
      <c r="A135" s="10">
        <v>42134</v>
      </c>
      <c r="B135" s="204">
        <v>64</v>
      </c>
      <c r="C135" s="45">
        <v>22.7</v>
      </c>
      <c r="D135" s="213">
        <v>2840</v>
      </c>
    </row>
    <row r="136" spans="1:4" s="1" customFormat="1" x14ac:dyDescent="0.25">
      <c r="A136" s="10">
        <v>42135</v>
      </c>
      <c r="B136" s="204">
        <v>70</v>
      </c>
      <c r="C136" s="45">
        <v>22.9</v>
      </c>
      <c r="D136" s="213">
        <v>2360</v>
      </c>
    </row>
    <row r="137" spans="1:4" s="1" customFormat="1" x14ac:dyDescent="0.25">
      <c r="A137" s="10">
        <v>42136</v>
      </c>
      <c r="B137" s="204">
        <v>75</v>
      </c>
      <c r="C137" s="45">
        <v>21.8</v>
      </c>
      <c r="D137" s="213">
        <v>2110</v>
      </c>
    </row>
    <row r="138" spans="1:4" s="1" customFormat="1" x14ac:dyDescent="0.25">
      <c r="A138" s="10">
        <v>42137</v>
      </c>
      <c r="B138" s="204">
        <v>74</v>
      </c>
      <c r="C138" s="45">
        <v>21.2</v>
      </c>
      <c r="D138" s="213">
        <v>2190</v>
      </c>
    </row>
    <row r="139" spans="1:4" s="1" customFormat="1" x14ac:dyDescent="0.25">
      <c r="A139" s="10">
        <v>42138</v>
      </c>
      <c r="B139" s="204">
        <v>67</v>
      </c>
      <c r="C139" s="45">
        <v>20.100000000000001</v>
      </c>
      <c r="D139" s="213">
        <v>2340</v>
      </c>
    </row>
    <row r="140" spans="1:4" s="1" customFormat="1" x14ac:dyDescent="0.25">
      <c r="A140" s="10">
        <v>42139</v>
      </c>
      <c r="B140" s="204">
        <v>61</v>
      </c>
      <c r="C140" s="45">
        <v>21</v>
      </c>
      <c r="D140" s="213">
        <v>2390</v>
      </c>
    </row>
    <row r="141" spans="1:4" s="1" customFormat="1" x14ac:dyDescent="0.25">
      <c r="A141" s="10">
        <v>42140</v>
      </c>
      <c r="B141" s="204">
        <v>58</v>
      </c>
      <c r="C141" s="45">
        <v>21.1</v>
      </c>
      <c r="D141" s="213">
        <v>2280</v>
      </c>
    </row>
    <row r="142" spans="1:4" s="1" customFormat="1" x14ac:dyDescent="0.25">
      <c r="A142" s="10">
        <v>42141</v>
      </c>
      <c r="B142" s="204">
        <v>55</v>
      </c>
      <c r="C142" s="45">
        <v>21.1</v>
      </c>
      <c r="D142" s="213">
        <v>2300</v>
      </c>
    </row>
    <row r="143" spans="1:4" s="1" customFormat="1" x14ac:dyDescent="0.25">
      <c r="A143" s="10">
        <v>42142</v>
      </c>
      <c r="B143" s="204">
        <v>50</v>
      </c>
      <c r="C143" s="45">
        <v>21.2</v>
      </c>
      <c r="D143" s="213">
        <v>2740</v>
      </c>
    </row>
    <row r="144" spans="1:4" s="1" customFormat="1" x14ac:dyDescent="0.25">
      <c r="A144" s="10">
        <v>42143</v>
      </c>
      <c r="B144" s="204">
        <v>52</v>
      </c>
      <c r="C144" s="45">
        <v>21.8</v>
      </c>
      <c r="D144" s="213">
        <v>2630</v>
      </c>
    </row>
    <row r="145" spans="1:4" s="1" customFormat="1" x14ac:dyDescent="0.25">
      <c r="A145" s="10">
        <v>42144</v>
      </c>
      <c r="B145" s="204">
        <v>52</v>
      </c>
      <c r="C145" s="45">
        <v>22.7</v>
      </c>
      <c r="D145" s="213">
        <v>2270</v>
      </c>
    </row>
    <row r="146" spans="1:4" s="1" customFormat="1" x14ac:dyDescent="0.25">
      <c r="A146" s="10">
        <v>42145</v>
      </c>
      <c r="B146" s="204">
        <v>48</v>
      </c>
      <c r="C146" s="45">
        <v>21.6</v>
      </c>
      <c r="D146" s="213">
        <v>2370</v>
      </c>
    </row>
    <row r="147" spans="1:4" s="1" customFormat="1" x14ac:dyDescent="0.25">
      <c r="A147" s="10">
        <v>42146</v>
      </c>
      <c r="B147" s="204">
        <v>46</v>
      </c>
      <c r="C147" s="45">
        <v>21.2</v>
      </c>
      <c r="D147" s="213">
        <v>2520</v>
      </c>
    </row>
    <row r="148" spans="1:4" s="1" customFormat="1" x14ac:dyDescent="0.25">
      <c r="A148" s="10">
        <v>42147</v>
      </c>
      <c r="B148" s="204">
        <v>44</v>
      </c>
      <c r="C148" s="45">
        <v>22.6</v>
      </c>
      <c r="D148" s="213">
        <v>2540</v>
      </c>
    </row>
    <row r="149" spans="1:4" s="1" customFormat="1" x14ac:dyDescent="0.25">
      <c r="A149" s="10">
        <v>42148</v>
      </c>
      <c r="B149" s="204">
        <v>42</v>
      </c>
      <c r="C149" s="45">
        <v>23.4</v>
      </c>
      <c r="D149" s="213">
        <v>2560</v>
      </c>
    </row>
    <row r="150" spans="1:4" s="1" customFormat="1" x14ac:dyDescent="0.25">
      <c r="A150" s="10">
        <v>42149</v>
      </c>
      <c r="B150" s="204">
        <v>43</v>
      </c>
      <c r="C150" s="45">
        <v>24.6</v>
      </c>
      <c r="D150" s="213">
        <v>2420</v>
      </c>
    </row>
    <row r="151" spans="1:4" s="1" customFormat="1" x14ac:dyDescent="0.25">
      <c r="A151" s="10">
        <v>42150</v>
      </c>
      <c r="B151" s="204">
        <v>39</v>
      </c>
      <c r="C151" s="45">
        <v>24.4</v>
      </c>
      <c r="D151" s="213">
        <v>2550</v>
      </c>
    </row>
    <row r="152" spans="1:4" s="1" customFormat="1" x14ac:dyDescent="0.25">
      <c r="A152" s="10">
        <v>42151</v>
      </c>
      <c r="B152" s="204">
        <v>37</v>
      </c>
      <c r="C152" s="45">
        <v>24.1</v>
      </c>
      <c r="D152" s="213">
        <v>3030</v>
      </c>
    </row>
    <row r="153" spans="1:4" s="1" customFormat="1" x14ac:dyDescent="0.25">
      <c r="A153" s="10">
        <v>42152</v>
      </c>
      <c r="B153" s="204">
        <v>33</v>
      </c>
      <c r="C153" s="45">
        <v>24.3</v>
      </c>
      <c r="D153" s="213">
        <v>3270</v>
      </c>
    </row>
    <row r="154" spans="1:4" s="1" customFormat="1" x14ac:dyDescent="0.25">
      <c r="A154" s="10">
        <v>42153</v>
      </c>
      <c r="B154" s="204">
        <v>34</v>
      </c>
      <c r="C154" s="45">
        <v>24.8</v>
      </c>
      <c r="D154" s="213">
        <v>3580</v>
      </c>
    </row>
    <row r="155" spans="1:4" s="1" customFormat="1" x14ac:dyDescent="0.25">
      <c r="A155" s="10">
        <v>42154</v>
      </c>
      <c r="B155" s="204">
        <v>35</v>
      </c>
      <c r="C155" s="45">
        <v>24.9</v>
      </c>
      <c r="D155" s="213">
        <v>3310</v>
      </c>
    </row>
    <row r="156" spans="1:4" s="1" customFormat="1" x14ac:dyDescent="0.25">
      <c r="A156" s="10">
        <v>42155</v>
      </c>
      <c r="B156" s="204">
        <v>36</v>
      </c>
      <c r="C156" s="45">
        <v>25</v>
      </c>
      <c r="D156" s="213">
        <v>3550</v>
      </c>
    </row>
    <row r="157" spans="1:4" s="1" customFormat="1" x14ac:dyDescent="0.25">
      <c r="A157" s="10">
        <v>42156</v>
      </c>
      <c r="B157" s="204">
        <v>37</v>
      </c>
      <c r="C157" s="45">
        <v>24.1</v>
      </c>
      <c r="D157" s="213">
        <v>3140</v>
      </c>
    </row>
    <row r="158" spans="1:4" s="1" customFormat="1" x14ac:dyDescent="0.25">
      <c r="A158" s="10">
        <v>42157</v>
      </c>
      <c r="B158" s="204">
        <v>34</v>
      </c>
      <c r="C158" s="45">
        <v>24.5</v>
      </c>
      <c r="D158" s="213">
        <v>3080</v>
      </c>
    </row>
    <row r="159" spans="1:4" s="1" customFormat="1" x14ac:dyDescent="0.25">
      <c r="A159" s="10">
        <v>42158</v>
      </c>
      <c r="B159" s="204">
        <v>26</v>
      </c>
      <c r="C159" s="45">
        <v>24.8</v>
      </c>
      <c r="D159" s="213">
        <v>3550</v>
      </c>
    </row>
    <row r="160" spans="1:4" s="1" customFormat="1" x14ac:dyDescent="0.25">
      <c r="A160" s="10">
        <v>42159</v>
      </c>
      <c r="B160" s="204">
        <v>23</v>
      </c>
      <c r="C160" s="45">
        <v>24.4</v>
      </c>
      <c r="D160" s="213">
        <v>3600</v>
      </c>
    </row>
    <row r="161" spans="1:4" s="1" customFormat="1" x14ac:dyDescent="0.25">
      <c r="A161" s="10">
        <v>42160</v>
      </c>
      <c r="B161" s="204">
        <v>23</v>
      </c>
      <c r="C161" s="45">
        <v>25.3</v>
      </c>
      <c r="D161" s="213">
        <v>3410</v>
      </c>
    </row>
    <row r="162" spans="1:4" s="1" customFormat="1" x14ac:dyDescent="0.25">
      <c r="A162" s="10">
        <v>42161</v>
      </c>
      <c r="B162" s="204">
        <v>25</v>
      </c>
      <c r="C162" s="45">
        <v>26.6</v>
      </c>
      <c r="D162" s="213">
        <v>3090</v>
      </c>
    </row>
    <row r="163" spans="1:4" s="1" customFormat="1" x14ac:dyDescent="0.25">
      <c r="A163" s="10">
        <v>42162</v>
      </c>
      <c r="B163" s="204">
        <v>26</v>
      </c>
      <c r="C163" s="45">
        <v>27.2</v>
      </c>
      <c r="D163" s="213">
        <v>2470</v>
      </c>
    </row>
    <row r="164" spans="1:4" s="1" customFormat="1" x14ac:dyDescent="0.25">
      <c r="A164" s="10">
        <v>42163</v>
      </c>
      <c r="B164" s="204">
        <v>29</v>
      </c>
      <c r="C164" s="45">
        <v>29.1</v>
      </c>
      <c r="D164" s="213">
        <v>2500</v>
      </c>
    </row>
    <row r="165" spans="1:4" s="1" customFormat="1" x14ac:dyDescent="0.25">
      <c r="A165" s="10">
        <v>42164</v>
      </c>
      <c r="B165" s="204">
        <v>30</v>
      </c>
      <c r="C165" s="45">
        <v>27.5</v>
      </c>
      <c r="D165" s="213">
        <v>2480</v>
      </c>
    </row>
    <row r="166" spans="1:4" s="1" customFormat="1" x14ac:dyDescent="0.25">
      <c r="A166" s="10">
        <v>42165</v>
      </c>
      <c r="B166" s="204">
        <v>33</v>
      </c>
      <c r="C166" s="45">
        <v>25.2</v>
      </c>
      <c r="D166" s="213">
        <v>1980</v>
      </c>
    </row>
    <row r="167" spans="1:4" s="1" customFormat="1" x14ac:dyDescent="0.25">
      <c r="A167" s="10">
        <v>42166</v>
      </c>
      <c r="B167" s="204">
        <v>33</v>
      </c>
      <c r="C167" s="45">
        <v>26.4</v>
      </c>
      <c r="D167" s="213">
        <v>1900</v>
      </c>
    </row>
    <row r="168" spans="1:4" s="1" customFormat="1" x14ac:dyDescent="0.25">
      <c r="A168" s="10">
        <v>42167</v>
      </c>
      <c r="B168" s="204">
        <v>29</v>
      </c>
      <c r="C168" s="45">
        <v>28.6</v>
      </c>
      <c r="D168" s="213">
        <v>2310</v>
      </c>
    </row>
    <row r="169" spans="1:4" s="1" customFormat="1" x14ac:dyDescent="0.25">
      <c r="A169" s="10">
        <v>42168</v>
      </c>
      <c r="B169" s="204">
        <v>27</v>
      </c>
      <c r="C169" s="45">
        <v>29.4</v>
      </c>
      <c r="D169" s="213">
        <v>2550</v>
      </c>
    </row>
    <row r="170" spans="1:4" s="1" customFormat="1" x14ac:dyDescent="0.25">
      <c r="A170" s="10">
        <v>42169</v>
      </c>
      <c r="B170" s="204">
        <v>25</v>
      </c>
      <c r="C170" s="45">
        <v>28.4</v>
      </c>
      <c r="D170" s="213">
        <v>2840</v>
      </c>
    </row>
    <row r="171" spans="1:4" s="1" customFormat="1" x14ac:dyDescent="0.25">
      <c r="A171" s="10">
        <v>42170</v>
      </c>
      <c r="B171" s="204">
        <v>23</v>
      </c>
      <c r="C171" s="45">
        <v>26.9</v>
      </c>
      <c r="D171" s="213">
        <v>3500</v>
      </c>
    </row>
    <row r="172" spans="1:4" s="1" customFormat="1" x14ac:dyDescent="0.25">
      <c r="A172" s="10">
        <v>42171</v>
      </c>
      <c r="B172" s="204">
        <v>19</v>
      </c>
      <c r="C172" s="45">
        <v>26</v>
      </c>
      <c r="D172" s="213">
        <v>3640</v>
      </c>
    </row>
    <row r="173" spans="1:4" s="1" customFormat="1" x14ac:dyDescent="0.25">
      <c r="A173" s="10">
        <v>42172</v>
      </c>
      <c r="B173" s="204">
        <v>21</v>
      </c>
      <c r="C173" s="45">
        <v>26.9</v>
      </c>
      <c r="D173" s="213">
        <v>3900</v>
      </c>
    </row>
    <row r="174" spans="1:4" s="1" customFormat="1" x14ac:dyDescent="0.25">
      <c r="A174" s="10">
        <v>42173</v>
      </c>
      <c r="B174" s="204">
        <v>19</v>
      </c>
      <c r="C174" s="45">
        <v>26.9</v>
      </c>
      <c r="D174" s="213">
        <v>3050</v>
      </c>
    </row>
    <row r="175" spans="1:4" s="1" customFormat="1" x14ac:dyDescent="0.25">
      <c r="A175" s="10">
        <v>42174</v>
      </c>
      <c r="B175" s="204">
        <v>16</v>
      </c>
      <c r="C175" s="45">
        <v>25.5</v>
      </c>
      <c r="D175" s="213">
        <v>3570</v>
      </c>
    </row>
    <row r="176" spans="1:4" s="1" customFormat="1" x14ac:dyDescent="0.25">
      <c r="A176" s="10">
        <v>42175</v>
      </c>
      <c r="B176" s="204">
        <v>15</v>
      </c>
      <c r="C176" s="45">
        <v>26.1</v>
      </c>
      <c r="D176" s="213">
        <v>3980</v>
      </c>
    </row>
    <row r="177" spans="1:4" s="1" customFormat="1" x14ac:dyDescent="0.25">
      <c r="A177" s="10">
        <v>42176</v>
      </c>
      <c r="B177" s="204">
        <v>16</v>
      </c>
      <c r="C177" s="45">
        <v>25.9</v>
      </c>
      <c r="D177" s="213">
        <v>4390</v>
      </c>
    </row>
    <row r="178" spans="1:4" s="1" customFormat="1" x14ac:dyDescent="0.25">
      <c r="A178" s="10">
        <v>42177</v>
      </c>
      <c r="B178" s="204">
        <v>21</v>
      </c>
      <c r="C178" s="45">
        <v>24.7</v>
      </c>
      <c r="D178" s="213">
        <v>4320</v>
      </c>
    </row>
    <row r="179" spans="1:4" s="1" customFormat="1" x14ac:dyDescent="0.25">
      <c r="A179" s="10">
        <v>42178</v>
      </c>
      <c r="B179" s="204">
        <v>24</v>
      </c>
      <c r="C179" s="45">
        <v>25</v>
      </c>
      <c r="D179" s="213">
        <v>2920</v>
      </c>
    </row>
    <row r="180" spans="1:4" s="1" customFormat="1" x14ac:dyDescent="0.25">
      <c r="A180" s="10">
        <v>42179</v>
      </c>
      <c r="B180" s="204">
        <v>23</v>
      </c>
      <c r="C180" s="45">
        <v>26.2</v>
      </c>
      <c r="D180" s="213">
        <v>2660</v>
      </c>
    </row>
    <row r="181" spans="1:4" s="1" customFormat="1" x14ac:dyDescent="0.25">
      <c r="A181" s="10">
        <v>42180</v>
      </c>
      <c r="B181" s="204">
        <v>18</v>
      </c>
      <c r="C181" s="45">
        <v>28</v>
      </c>
      <c r="D181" s="213">
        <v>3180</v>
      </c>
    </row>
    <row r="182" spans="1:4" s="1" customFormat="1" x14ac:dyDescent="0.25">
      <c r="A182" s="10">
        <v>42181</v>
      </c>
      <c r="B182" s="204">
        <v>15</v>
      </c>
      <c r="C182" s="45">
        <v>29</v>
      </c>
      <c r="D182" s="213">
        <v>3400</v>
      </c>
    </row>
    <row r="183" spans="1:4" s="1" customFormat="1" x14ac:dyDescent="0.25">
      <c r="A183" s="10">
        <v>42182</v>
      </c>
      <c r="B183" s="204">
        <v>14</v>
      </c>
      <c r="C183" s="45">
        <v>28.4</v>
      </c>
      <c r="D183" s="213">
        <v>3660</v>
      </c>
    </row>
    <row r="184" spans="1:4" s="1" customFormat="1" x14ac:dyDescent="0.25">
      <c r="A184" s="10">
        <v>42183</v>
      </c>
      <c r="B184" s="204">
        <v>14</v>
      </c>
      <c r="C184" s="45">
        <v>27.6</v>
      </c>
      <c r="D184" s="213">
        <v>3650</v>
      </c>
    </row>
    <row r="185" spans="1:4" s="1" customFormat="1" x14ac:dyDescent="0.25">
      <c r="A185" s="10">
        <v>42184</v>
      </c>
      <c r="B185" s="204">
        <v>15</v>
      </c>
      <c r="C185" s="45">
        <v>27.3</v>
      </c>
      <c r="D185" s="213">
        <v>3510</v>
      </c>
    </row>
    <row r="186" spans="1:4" s="1" customFormat="1" x14ac:dyDescent="0.25">
      <c r="A186" s="10">
        <v>42185</v>
      </c>
      <c r="B186" s="204">
        <v>15</v>
      </c>
      <c r="C186" s="45">
        <v>27.5</v>
      </c>
      <c r="D186" s="213">
        <v>3450</v>
      </c>
    </row>
    <row r="187" spans="1:4" s="1" customFormat="1" x14ac:dyDescent="0.25">
      <c r="A187" s="10">
        <v>42186</v>
      </c>
      <c r="B187" s="204">
        <v>18</v>
      </c>
      <c r="C187" s="45">
        <v>28.2</v>
      </c>
      <c r="D187" s="213">
        <v>3100</v>
      </c>
    </row>
    <row r="188" spans="1:4" s="1" customFormat="1" x14ac:dyDescent="0.25">
      <c r="A188" s="10">
        <v>42187</v>
      </c>
      <c r="B188" s="204">
        <v>22</v>
      </c>
      <c r="C188" s="45">
        <v>26.4</v>
      </c>
      <c r="D188" s="213">
        <v>2350</v>
      </c>
    </row>
    <row r="189" spans="1:4" s="1" customFormat="1" x14ac:dyDescent="0.25">
      <c r="A189" s="10">
        <v>42188</v>
      </c>
      <c r="B189" s="204">
        <v>25</v>
      </c>
      <c r="C189" s="45">
        <v>27.9</v>
      </c>
      <c r="D189" s="213">
        <v>2180</v>
      </c>
    </row>
    <row r="190" spans="1:4" s="1" customFormat="1" x14ac:dyDescent="0.25">
      <c r="A190" s="10">
        <v>42189</v>
      </c>
      <c r="B190" s="204">
        <v>27</v>
      </c>
      <c r="C190" s="45">
        <v>28.8</v>
      </c>
      <c r="D190" s="213">
        <v>1960</v>
      </c>
    </row>
    <row r="191" spans="1:4" s="1" customFormat="1" x14ac:dyDescent="0.25">
      <c r="A191" s="10">
        <v>42190</v>
      </c>
      <c r="B191" s="204">
        <v>26</v>
      </c>
      <c r="C191" s="45">
        <v>28.6</v>
      </c>
      <c r="D191" s="213">
        <v>1970</v>
      </c>
    </row>
    <row r="192" spans="1:4" s="1" customFormat="1" x14ac:dyDescent="0.25">
      <c r="A192" s="10">
        <v>42191</v>
      </c>
      <c r="B192" s="204">
        <v>23</v>
      </c>
      <c r="C192" s="45">
        <v>27.2</v>
      </c>
      <c r="D192" s="213">
        <v>2180</v>
      </c>
    </row>
    <row r="193" spans="1:4" s="1" customFormat="1" x14ac:dyDescent="0.25">
      <c r="A193" s="10">
        <v>42192</v>
      </c>
      <c r="B193" s="204">
        <v>24</v>
      </c>
      <c r="C193" s="45">
        <v>26.3</v>
      </c>
      <c r="D193" s="213">
        <v>2190</v>
      </c>
    </row>
    <row r="194" spans="1:4" s="1" customFormat="1" x14ac:dyDescent="0.25">
      <c r="A194" s="10">
        <v>42193</v>
      </c>
      <c r="B194" s="204">
        <v>25</v>
      </c>
      <c r="C194" s="45">
        <v>26.5</v>
      </c>
      <c r="D194" s="213">
        <v>2070</v>
      </c>
    </row>
    <row r="195" spans="1:4" s="1" customFormat="1" x14ac:dyDescent="0.25">
      <c r="A195" s="10">
        <v>42194</v>
      </c>
      <c r="B195" s="204">
        <v>20</v>
      </c>
      <c r="C195" s="45">
        <v>26.1</v>
      </c>
      <c r="D195" s="213">
        <v>2180</v>
      </c>
    </row>
    <row r="196" spans="1:4" s="1" customFormat="1" x14ac:dyDescent="0.25">
      <c r="A196" s="10">
        <v>42195</v>
      </c>
      <c r="B196" s="204">
        <v>18</v>
      </c>
      <c r="C196" s="45">
        <v>25.1</v>
      </c>
      <c r="D196" s="213">
        <v>2090</v>
      </c>
    </row>
    <row r="197" spans="1:4" s="1" customFormat="1" x14ac:dyDescent="0.25">
      <c r="A197" s="10">
        <v>42196</v>
      </c>
      <c r="B197" s="204">
        <v>17</v>
      </c>
      <c r="C197" s="45">
        <v>24.7</v>
      </c>
      <c r="D197" s="213">
        <v>2160</v>
      </c>
    </row>
    <row r="198" spans="1:4" s="1" customFormat="1" x14ac:dyDescent="0.25">
      <c r="A198" s="10">
        <v>42197</v>
      </c>
      <c r="B198" s="204">
        <v>25</v>
      </c>
      <c r="C198" s="45">
        <v>25.6</v>
      </c>
      <c r="D198" s="213">
        <v>1930</v>
      </c>
    </row>
    <row r="199" spans="1:4" s="1" customFormat="1" x14ac:dyDescent="0.25">
      <c r="A199" s="10">
        <v>42198</v>
      </c>
      <c r="B199" s="204">
        <v>28</v>
      </c>
      <c r="C199" s="45">
        <v>25.8</v>
      </c>
      <c r="D199" s="213">
        <v>1570</v>
      </c>
    </row>
    <row r="200" spans="1:4" s="1" customFormat="1" x14ac:dyDescent="0.25">
      <c r="A200" s="10">
        <v>42199</v>
      </c>
      <c r="B200" s="204">
        <v>23</v>
      </c>
      <c r="C200" s="45">
        <v>26.4</v>
      </c>
      <c r="D200" s="213">
        <v>1660</v>
      </c>
    </row>
    <row r="201" spans="1:4" s="1" customFormat="1" x14ac:dyDescent="0.25">
      <c r="A201" s="10">
        <v>42200</v>
      </c>
      <c r="B201" s="204">
        <v>24</v>
      </c>
      <c r="C201" s="45">
        <v>26.4</v>
      </c>
      <c r="D201" s="213">
        <v>1660</v>
      </c>
    </row>
    <row r="202" spans="1:4" s="1" customFormat="1" x14ac:dyDescent="0.25">
      <c r="A202" s="10">
        <v>42201</v>
      </c>
      <c r="B202" s="204">
        <v>22</v>
      </c>
      <c r="C202" s="45">
        <v>27.5</v>
      </c>
      <c r="D202" s="213">
        <v>1650</v>
      </c>
    </row>
    <row r="203" spans="1:4" s="1" customFormat="1" x14ac:dyDescent="0.25">
      <c r="A203" s="10">
        <v>42202</v>
      </c>
      <c r="B203" s="204">
        <v>20</v>
      </c>
      <c r="C203" s="45">
        <v>28</v>
      </c>
      <c r="D203" s="213">
        <v>1700</v>
      </c>
    </row>
    <row r="204" spans="1:4" s="1" customFormat="1" x14ac:dyDescent="0.25">
      <c r="A204" s="10">
        <v>42203</v>
      </c>
      <c r="B204" s="204">
        <v>18</v>
      </c>
      <c r="C204" s="45">
        <v>27.1</v>
      </c>
      <c r="D204" s="213">
        <v>1730</v>
      </c>
    </row>
    <row r="205" spans="1:4" s="1" customFormat="1" x14ac:dyDescent="0.25">
      <c r="A205" s="10">
        <v>42204</v>
      </c>
      <c r="B205" s="204">
        <v>18</v>
      </c>
      <c r="C205" s="45">
        <v>26.8</v>
      </c>
      <c r="D205" s="213">
        <v>1880</v>
      </c>
    </row>
    <row r="206" spans="1:4" s="1" customFormat="1" x14ac:dyDescent="0.25">
      <c r="A206" s="10">
        <v>42205</v>
      </c>
      <c r="B206" s="204">
        <v>19</v>
      </c>
      <c r="C206" s="45">
        <v>27.8</v>
      </c>
      <c r="D206" s="213">
        <v>1980</v>
      </c>
    </row>
    <row r="207" spans="1:4" s="1" customFormat="1" x14ac:dyDescent="0.25">
      <c r="A207" s="10">
        <v>42206</v>
      </c>
      <c r="B207" s="204">
        <v>19</v>
      </c>
      <c r="C207" s="45">
        <v>29.2</v>
      </c>
      <c r="D207" s="213">
        <v>1940</v>
      </c>
    </row>
    <row r="208" spans="1:4" s="1" customFormat="1" x14ac:dyDescent="0.25">
      <c r="A208" s="10">
        <v>42207</v>
      </c>
      <c r="B208" s="204">
        <v>18</v>
      </c>
      <c r="C208" s="45">
        <v>27.6</v>
      </c>
      <c r="D208" s="213">
        <v>1730</v>
      </c>
    </row>
    <row r="209" spans="1:4" s="1" customFormat="1" x14ac:dyDescent="0.25">
      <c r="A209" s="10">
        <v>42208</v>
      </c>
      <c r="B209" s="204">
        <v>19</v>
      </c>
      <c r="C209" s="45">
        <v>25.9</v>
      </c>
      <c r="D209" s="213">
        <v>1600</v>
      </c>
    </row>
    <row r="210" spans="1:4" s="1" customFormat="1" x14ac:dyDescent="0.25">
      <c r="A210" s="10">
        <v>42209</v>
      </c>
      <c r="B210" s="204">
        <v>21</v>
      </c>
      <c r="C210" s="45">
        <v>25.3</v>
      </c>
      <c r="D210" s="213">
        <v>1440</v>
      </c>
    </row>
    <row r="211" spans="1:4" s="1" customFormat="1" x14ac:dyDescent="0.25">
      <c r="A211" s="10">
        <v>42210</v>
      </c>
      <c r="B211" s="204">
        <v>16</v>
      </c>
      <c r="C211" s="45">
        <v>25.7</v>
      </c>
      <c r="D211" s="213">
        <v>1780</v>
      </c>
    </row>
    <row r="212" spans="1:4" s="1" customFormat="1" x14ac:dyDescent="0.25">
      <c r="A212" s="10">
        <v>42211</v>
      </c>
      <c r="B212" s="204">
        <v>15</v>
      </c>
      <c r="C212" s="45">
        <v>25.3</v>
      </c>
      <c r="D212" s="213">
        <v>1820</v>
      </c>
    </row>
    <row r="213" spans="1:4" s="1" customFormat="1" x14ac:dyDescent="0.25">
      <c r="A213" s="10">
        <v>42212</v>
      </c>
      <c r="B213" s="204">
        <v>15</v>
      </c>
      <c r="C213" s="45">
        <v>25.7</v>
      </c>
      <c r="D213" s="213">
        <v>1850</v>
      </c>
    </row>
    <row r="214" spans="1:4" s="1" customFormat="1" x14ac:dyDescent="0.25">
      <c r="A214" s="10">
        <v>42213</v>
      </c>
      <c r="B214" s="204">
        <v>16</v>
      </c>
      <c r="C214" s="45">
        <v>25.6</v>
      </c>
      <c r="D214" s="213">
        <v>1720</v>
      </c>
    </row>
    <row r="215" spans="1:4" s="1" customFormat="1" x14ac:dyDescent="0.25">
      <c r="A215" s="10">
        <v>42214</v>
      </c>
      <c r="B215" s="204">
        <v>16</v>
      </c>
      <c r="C215" s="45">
        <v>27.2</v>
      </c>
      <c r="D215" s="213">
        <v>1670</v>
      </c>
    </row>
    <row r="216" spans="1:4" s="1" customFormat="1" x14ac:dyDescent="0.25">
      <c r="A216" s="10">
        <v>42215</v>
      </c>
      <c r="B216" s="204">
        <v>18</v>
      </c>
      <c r="C216" s="45">
        <v>28.1</v>
      </c>
      <c r="D216" s="213">
        <v>1660</v>
      </c>
    </row>
    <row r="217" spans="1:4" s="1" customFormat="1" x14ac:dyDescent="0.25">
      <c r="A217" s="10">
        <v>42216</v>
      </c>
      <c r="B217" s="204">
        <v>19</v>
      </c>
      <c r="C217" s="45">
        <v>27.7</v>
      </c>
      <c r="D217" s="213">
        <v>1660</v>
      </c>
    </row>
    <row r="218" spans="1:4" s="1" customFormat="1" x14ac:dyDescent="0.25">
      <c r="A218" s="10">
        <v>42217</v>
      </c>
      <c r="B218" s="204">
        <v>20</v>
      </c>
      <c r="C218" s="45">
        <v>27</v>
      </c>
      <c r="D218" s="213">
        <v>1540</v>
      </c>
    </row>
    <row r="219" spans="1:4" s="1" customFormat="1" x14ac:dyDescent="0.25">
      <c r="A219" s="10">
        <v>42218</v>
      </c>
      <c r="B219" s="204">
        <v>20</v>
      </c>
      <c r="C219" s="45">
        <v>26.7</v>
      </c>
      <c r="D219" s="213">
        <v>1470</v>
      </c>
    </row>
    <row r="220" spans="1:4" s="1" customFormat="1" x14ac:dyDescent="0.25">
      <c r="A220" s="10">
        <v>42219</v>
      </c>
      <c r="B220" s="204">
        <v>18</v>
      </c>
      <c r="C220" s="45">
        <v>26</v>
      </c>
      <c r="D220" s="213">
        <v>1460</v>
      </c>
    </row>
    <row r="221" spans="1:4" s="1" customFormat="1" x14ac:dyDescent="0.25">
      <c r="A221" s="10">
        <v>42220</v>
      </c>
      <c r="B221" s="204">
        <v>15</v>
      </c>
      <c r="C221" s="45">
        <v>24.7</v>
      </c>
      <c r="D221" s="213">
        <v>1570</v>
      </c>
    </row>
    <row r="222" spans="1:4" s="1" customFormat="1" x14ac:dyDescent="0.25">
      <c r="A222" s="10">
        <v>42221</v>
      </c>
      <c r="B222" s="204">
        <v>14</v>
      </c>
      <c r="C222" s="45">
        <v>24.2</v>
      </c>
      <c r="D222" s="213">
        <v>1660</v>
      </c>
    </row>
    <row r="223" spans="1:4" s="1" customFormat="1" x14ac:dyDescent="0.25">
      <c r="A223" s="10">
        <v>42222</v>
      </c>
      <c r="B223" s="204">
        <v>15</v>
      </c>
      <c r="C223" s="45">
        <v>24.9</v>
      </c>
      <c r="D223" s="213">
        <v>1600</v>
      </c>
    </row>
    <row r="224" spans="1:4" s="1" customFormat="1" x14ac:dyDescent="0.25">
      <c r="A224" s="10">
        <v>42223</v>
      </c>
      <c r="B224" s="204">
        <v>15</v>
      </c>
      <c r="C224" s="45">
        <v>25</v>
      </c>
      <c r="D224" s="213">
        <v>1620</v>
      </c>
    </row>
    <row r="225" spans="1:4" s="1" customFormat="1" x14ac:dyDescent="0.25">
      <c r="A225" s="10">
        <v>42224</v>
      </c>
      <c r="B225" s="204">
        <v>16</v>
      </c>
      <c r="C225" s="45">
        <v>26.4</v>
      </c>
      <c r="D225" s="213">
        <v>1670</v>
      </c>
    </row>
    <row r="226" spans="1:4" s="1" customFormat="1" x14ac:dyDescent="0.25">
      <c r="A226" s="10">
        <v>42225</v>
      </c>
      <c r="B226" s="204">
        <v>20</v>
      </c>
      <c r="C226" s="45">
        <v>26</v>
      </c>
      <c r="D226" s="213">
        <v>1570</v>
      </c>
    </row>
    <row r="227" spans="1:4" s="1" customFormat="1" x14ac:dyDescent="0.25">
      <c r="A227" s="10">
        <v>42226</v>
      </c>
      <c r="B227" s="204">
        <v>23</v>
      </c>
      <c r="C227" s="45">
        <v>26</v>
      </c>
      <c r="D227" s="213">
        <v>1480</v>
      </c>
    </row>
    <row r="228" spans="1:4" s="1" customFormat="1" x14ac:dyDescent="0.25">
      <c r="A228" s="10">
        <v>42227</v>
      </c>
      <c r="B228" s="204">
        <v>22</v>
      </c>
      <c r="C228" s="45">
        <v>25.2</v>
      </c>
      <c r="D228" s="213">
        <v>1520</v>
      </c>
    </row>
    <row r="229" spans="1:4" s="1" customFormat="1" x14ac:dyDescent="0.25">
      <c r="A229" s="10">
        <v>42228</v>
      </c>
      <c r="B229" s="204">
        <v>20</v>
      </c>
      <c r="C229" s="45">
        <v>25.1</v>
      </c>
      <c r="D229" s="213">
        <v>1470</v>
      </c>
    </row>
    <row r="230" spans="1:4" s="1" customFormat="1" x14ac:dyDescent="0.25">
      <c r="A230" s="10">
        <v>42229</v>
      </c>
      <c r="B230" s="204">
        <v>21</v>
      </c>
      <c r="C230" s="45">
        <v>25.8</v>
      </c>
      <c r="D230" s="213">
        <v>1330</v>
      </c>
    </row>
    <row r="231" spans="1:4" s="1" customFormat="1" x14ac:dyDescent="0.25">
      <c r="A231" s="10">
        <v>42230</v>
      </c>
      <c r="B231" s="204">
        <v>21</v>
      </c>
      <c r="C231" s="45">
        <v>25.4</v>
      </c>
      <c r="D231" s="213">
        <v>1340</v>
      </c>
    </row>
    <row r="232" spans="1:4" s="1" customFormat="1" x14ac:dyDescent="0.25">
      <c r="A232" s="10">
        <v>42231</v>
      </c>
      <c r="B232" s="204">
        <v>20</v>
      </c>
      <c r="C232" s="45">
        <v>25.5</v>
      </c>
      <c r="D232" s="213">
        <v>1430</v>
      </c>
    </row>
    <row r="233" spans="1:4" s="1" customFormat="1" x14ac:dyDescent="0.25">
      <c r="A233" s="10">
        <v>42232</v>
      </c>
      <c r="B233" s="204">
        <v>20</v>
      </c>
      <c r="C233" s="45">
        <v>26.2</v>
      </c>
      <c r="D233" s="213">
        <v>1500</v>
      </c>
    </row>
    <row r="234" spans="1:4" s="1" customFormat="1" x14ac:dyDescent="0.25">
      <c r="A234" s="10">
        <v>42233</v>
      </c>
      <c r="B234" s="204">
        <v>18</v>
      </c>
      <c r="C234" s="45">
        <v>27</v>
      </c>
      <c r="D234" s="213">
        <v>1460</v>
      </c>
    </row>
    <row r="235" spans="1:4" s="1" customFormat="1" x14ac:dyDescent="0.25">
      <c r="A235" s="10">
        <v>42234</v>
      </c>
      <c r="B235" s="204">
        <v>15</v>
      </c>
      <c r="C235" s="45">
        <v>26.5</v>
      </c>
      <c r="D235" s="213">
        <v>1480</v>
      </c>
    </row>
    <row r="236" spans="1:4" s="1" customFormat="1" x14ac:dyDescent="0.25">
      <c r="A236" s="10">
        <v>42235</v>
      </c>
      <c r="B236" s="204">
        <v>14</v>
      </c>
      <c r="C236" s="45">
        <v>25.6</v>
      </c>
      <c r="D236" s="213">
        <v>1560</v>
      </c>
    </row>
    <row r="237" spans="1:4" s="1" customFormat="1" x14ac:dyDescent="0.25">
      <c r="A237" s="10">
        <v>42236</v>
      </c>
      <c r="B237" s="204">
        <v>14</v>
      </c>
      <c r="C237" s="45">
        <v>25.3</v>
      </c>
      <c r="D237" s="213">
        <v>1600</v>
      </c>
    </row>
    <row r="238" spans="1:4" s="1" customFormat="1" x14ac:dyDescent="0.25">
      <c r="A238" s="10">
        <v>42237</v>
      </c>
      <c r="B238" s="204">
        <v>15</v>
      </c>
      <c r="C238" s="45">
        <v>25.5</v>
      </c>
      <c r="D238" s="213">
        <v>1440</v>
      </c>
    </row>
    <row r="239" spans="1:4" s="1" customFormat="1" x14ac:dyDescent="0.25">
      <c r="A239" s="10">
        <v>42238</v>
      </c>
      <c r="B239" s="204">
        <v>19</v>
      </c>
      <c r="C239" s="45">
        <v>26</v>
      </c>
      <c r="D239" s="213">
        <v>1330</v>
      </c>
    </row>
    <row r="240" spans="1:4" s="1" customFormat="1" x14ac:dyDescent="0.25">
      <c r="A240" s="10">
        <v>42239</v>
      </c>
      <c r="B240" s="204">
        <v>18</v>
      </c>
      <c r="C240" s="45">
        <v>26.2</v>
      </c>
      <c r="D240" s="213">
        <v>1320</v>
      </c>
    </row>
    <row r="241" spans="1:4" s="1" customFormat="1" x14ac:dyDescent="0.25">
      <c r="A241" s="10">
        <v>42240</v>
      </c>
      <c r="B241" s="204">
        <v>17</v>
      </c>
      <c r="C241" s="45">
        <v>25.8</v>
      </c>
      <c r="D241" s="213">
        <v>1370</v>
      </c>
    </row>
    <row r="242" spans="1:4" s="1" customFormat="1" x14ac:dyDescent="0.25">
      <c r="A242" s="10">
        <v>42241</v>
      </c>
      <c r="B242" s="204">
        <v>17</v>
      </c>
      <c r="C242" s="45">
        <v>25.9</v>
      </c>
      <c r="D242" s="213">
        <v>1420</v>
      </c>
    </row>
    <row r="243" spans="1:4" s="1" customFormat="1" x14ac:dyDescent="0.25">
      <c r="A243" s="10">
        <v>42242</v>
      </c>
      <c r="B243" s="204">
        <v>15</v>
      </c>
      <c r="C243" s="45">
        <v>26.3</v>
      </c>
      <c r="D243" s="213">
        <v>1440</v>
      </c>
    </row>
    <row r="244" spans="1:4" s="1" customFormat="1" x14ac:dyDescent="0.25">
      <c r="A244" s="10">
        <v>42243</v>
      </c>
      <c r="B244" s="204">
        <v>13</v>
      </c>
      <c r="C244" s="45">
        <v>26.1</v>
      </c>
      <c r="D244" s="213">
        <v>1420</v>
      </c>
    </row>
    <row r="245" spans="1:4" s="1" customFormat="1" x14ac:dyDescent="0.25">
      <c r="A245" s="10">
        <v>42244</v>
      </c>
      <c r="B245" s="204">
        <v>9</v>
      </c>
      <c r="C245" s="45">
        <v>26.5</v>
      </c>
      <c r="D245" s="213">
        <v>1720</v>
      </c>
    </row>
    <row r="246" spans="1:4" s="1" customFormat="1" x14ac:dyDescent="0.25">
      <c r="A246" s="10">
        <v>42245</v>
      </c>
      <c r="B246" s="204">
        <v>8.9</v>
      </c>
      <c r="C246" s="45">
        <v>26.2</v>
      </c>
      <c r="D246" s="213">
        <v>1730</v>
      </c>
    </row>
    <row r="247" spans="1:4" s="1" customFormat="1" x14ac:dyDescent="0.25">
      <c r="A247" s="10">
        <v>42246</v>
      </c>
      <c r="B247" s="204">
        <v>8.5</v>
      </c>
      <c r="C247" s="45">
        <v>23.9</v>
      </c>
      <c r="D247" s="213">
        <v>1810</v>
      </c>
    </row>
    <row r="248" spans="1:4" s="1" customFormat="1" x14ac:dyDescent="0.25">
      <c r="A248" s="10">
        <v>42247</v>
      </c>
      <c r="B248" s="204">
        <v>9</v>
      </c>
      <c r="C248" s="45">
        <v>23.5</v>
      </c>
      <c r="D248" s="213">
        <v>1730</v>
      </c>
    </row>
    <row r="249" spans="1:4" s="1" customFormat="1" x14ac:dyDescent="0.25">
      <c r="A249" s="10">
        <v>42248</v>
      </c>
      <c r="B249" s="204">
        <v>9.3281250000000053</v>
      </c>
      <c r="C249" s="45">
        <v>24.689583333333328</v>
      </c>
      <c r="D249" s="213">
        <v>1762.7083333333333</v>
      </c>
    </row>
    <row r="250" spans="1:4" s="1" customFormat="1" x14ac:dyDescent="0.25">
      <c r="A250" s="10">
        <v>42249</v>
      </c>
      <c r="B250" s="204">
        <v>8.9697916666666728</v>
      </c>
      <c r="C250" s="45">
        <v>24.147916666666671</v>
      </c>
      <c r="D250" s="213">
        <v>1843.2291666666667</v>
      </c>
    </row>
    <row r="251" spans="1:4" s="1" customFormat="1" x14ac:dyDescent="0.25">
      <c r="A251" s="10">
        <v>42250</v>
      </c>
      <c r="B251" s="204">
        <v>9.1770833333333304</v>
      </c>
      <c r="C251" s="45">
        <v>23.801041666666674</v>
      </c>
      <c r="D251" s="213">
        <v>2169.8958333333335</v>
      </c>
    </row>
    <row r="252" spans="1:4" s="1" customFormat="1" x14ac:dyDescent="0.25">
      <c r="A252" s="10">
        <v>42251</v>
      </c>
      <c r="B252" s="204">
        <v>10.358333333333333</v>
      </c>
      <c r="C252" s="45">
        <v>22.644791666666666</v>
      </c>
      <c r="D252" s="213">
        <v>1801.7708333333333</v>
      </c>
    </row>
    <row r="253" spans="1:4" s="1" customFormat="1" x14ac:dyDescent="0.25">
      <c r="A253" s="10">
        <v>42252</v>
      </c>
      <c r="B253" s="204">
        <v>9.9833333333333201</v>
      </c>
      <c r="C253" s="45">
        <v>21.114583333333339</v>
      </c>
      <c r="D253" s="213">
        <v>1809.2708333333333</v>
      </c>
    </row>
    <row r="254" spans="1:4" s="1" customFormat="1" x14ac:dyDescent="0.25">
      <c r="A254" s="10">
        <v>42253</v>
      </c>
      <c r="B254" s="204">
        <v>9.2760416666666607</v>
      </c>
      <c r="C254" s="45">
        <v>20.888541666666661</v>
      </c>
      <c r="D254" s="213">
        <v>1911.0416666666667</v>
      </c>
    </row>
    <row r="255" spans="1:4" s="1" customFormat="1" x14ac:dyDescent="0.25">
      <c r="A255" s="10">
        <v>42254</v>
      </c>
      <c r="B255" s="204">
        <v>8.5145833333333378</v>
      </c>
      <c r="C255" s="45">
        <v>21.831249999999997</v>
      </c>
      <c r="D255" s="213">
        <v>1777.6041666666667</v>
      </c>
    </row>
    <row r="256" spans="1:4" s="1" customFormat="1" x14ac:dyDescent="0.25">
      <c r="A256" s="10">
        <v>42255</v>
      </c>
      <c r="B256" s="204">
        <v>8.1187499999999932</v>
      </c>
      <c r="C256" s="45">
        <v>22.484375</v>
      </c>
      <c r="D256" s="213">
        <v>1814.5833333333333</v>
      </c>
    </row>
    <row r="257" spans="1:4" s="1" customFormat="1" x14ac:dyDescent="0.25">
      <c r="A257" s="10">
        <v>42256</v>
      </c>
      <c r="B257" s="204">
        <v>7.9833333333333352</v>
      </c>
      <c r="C257" s="45">
        <v>23.250000000000004</v>
      </c>
      <c r="D257" s="213">
        <v>1884.1666666666667</v>
      </c>
    </row>
    <row r="258" spans="1:4" s="1" customFormat="1" x14ac:dyDescent="0.25">
      <c r="A258" s="10">
        <v>42257</v>
      </c>
      <c r="B258" s="204">
        <v>7.5281250000000028</v>
      </c>
      <c r="C258" s="45">
        <v>24.385416666666661</v>
      </c>
      <c r="D258" s="213">
        <v>1924.5833333333333</v>
      </c>
    </row>
    <row r="259" spans="1:4" s="1" customFormat="1" x14ac:dyDescent="0.25">
      <c r="A259" s="10">
        <v>42258</v>
      </c>
      <c r="B259" s="204">
        <v>7.0208333333333259</v>
      </c>
      <c r="C259" s="45">
        <v>24.105208333333348</v>
      </c>
      <c r="D259" s="213">
        <v>1920.9375</v>
      </c>
    </row>
    <row r="260" spans="1:4" s="1" customFormat="1" x14ac:dyDescent="0.25">
      <c r="A260" s="10">
        <v>42259</v>
      </c>
      <c r="B260" s="204">
        <v>8.3395833333333371</v>
      </c>
      <c r="C260" s="45">
        <v>22.892708333333342</v>
      </c>
      <c r="D260" s="213">
        <v>1896.875</v>
      </c>
    </row>
    <row r="261" spans="1:4" s="1" customFormat="1" x14ac:dyDescent="0.25">
      <c r="A261" s="10">
        <v>42260</v>
      </c>
      <c r="B261" s="204">
        <v>9.9874999999999901</v>
      </c>
      <c r="C261" s="45">
        <v>23.742708333333326</v>
      </c>
      <c r="D261" s="213">
        <v>1861.5625</v>
      </c>
    </row>
    <row r="262" spans="1:4" s="1" customFormat="1" x14ac:dyDescent="0.25">
      <c r="A262" s="10">
        <v>42261</v>
      </c>
      <c r="B262" s="204">
        <v>11.539583333333335</v>
      </c>
      <c r="C262" s="45">
        <v>22.140624999999996</v>
      </c>
      <c r="D262" s="213">
        <v>1845.2083333333333</v>
      </c>
    </row>
    <row r="263" spans="1:4" s="1" customFormat="1" x14ac:dyDescent="0.25">
      <c r="A263" s="10">
        <v>42262</v>
      </c>
      <c r="B263" s="204">
        <v>14.614583333333334</v>
      </c>
      <c r="C263" s="45">
        <v>22.526041666666671</v>
      </c>
      <c r="D263" s="213">
        <v>1714.8958333333333</v>
      </c>
    </row>
    <row r="264" spans="1:4" s="1" customFormat="1" x14ac:dyDescent="0.25">
      <c r="A264" s="10">
        <v>42263</v>
      </c>
      <c r="B264" s="204">
        <v>13.21875</v>
      </c>
      <c r="C264" s="45">
        <v>20.77395833333334</v>
      </c>
      <c r="D264" s="213">
        <v>1695.7291666666667</v>
      </c>
    </row>
    <row r="265" spans="1:4" s="1" customFormat="1" x14ac:dyDescent="0.25">
      <c r="A265" s="10">
        <v>42264</v>
      </c>
      <c r="B265" s="204">
        <v>10.379166666666665</v>
      </c>
      <c r="C265" s="45">
        <v>21.433333333333334</v>
      </c>
      <c r="D265" s="213">
        <v>1731.6666666666667</v>
      </c>
    </row>
    <row r="266" spans="1:4" s="1" customFormat="1" x14ac:dyDescent="0.25">
      <c r="A266" s="10">
        <v>42265</v>
      </c>
      <c r="B266" s="204">
        <v>7.8937499999999945</v>
      </c>
      <c r="C266" s="45">
        <v>21.093750000000004</v>
      </c>
      <c r="D266" s="213">
        <v>1872.2916666666667</v>
      </c>
    </row>
    <row r="267" spans="1:4" s="1" customFormat="1" x14ac:dyDescent="0.25">
      <c r="A267" s="10">
        <v>42266</v>
      </c>
      <c r="B267" s="204">
        <v>8.592708333333329</v>
      </c>
      <c r="C267" s="45">
        <v>21.808333333333337</v>
      </c>
      <c r="D267" s="213">
        <v>2003.125</v>
      </c>
    </row>
    <row r="268" spans="1:4" s="1" customFormat="1" x14ac:dyDescent="0.25">
      <c r="A268" s="10">
        <v>42267</v>
      </c>
      <c r="B268" s="204">
        <v>10.777083333333323</v>
      </c>
      <c r="C268" s="45">
        <v>22.41458333333334</v>
      </c>
      <c r="D268" s="213">
        <v>2012.6041666666667</v>
      </c>
    </row>
    <row r="269" spans="1:4" s="1" customFormat="1" x14ac:dyDescent="0.25">
      <c r="A269" s="10">
        <v>42268</v>
      </c>
      <c r="B269" s="204">
        <v>9.5020833333333403</v>
      </c>
      <c r="C269" s="45">
        <v>23.518749999999986</v>
      </c>
      <c r="D269" s="213">
        <v>2130.7291666666665</v>
      </c>
    </row>
    <row r="270" spans="1:4" s="1" customFormat="1" x14ac:dyDescent="0.25">
      <c r="A270" s="10">
        <v>42269</v>
      </c>
      <c r="B270" s="204">
        <v>12.239583333333334</v>
      </c>
      <c r="C270" s="45">
        <v>23.889361702127662</v>
      </c>
      <c r="D270" s="213">
        <v>2105.4255319148938</v>
      </c>
    </row>
    <row r="271" spans="1:4" s="1" customFormat="1" x14ac:dyDescent="0.25">
      <c r="A271" s="10">
        <v>42270</v>
      </c>
      <c r="B271" s="204">
        <v>11.708333333333334</v>
      </c>
      <c r="C271" s="45">
        <v>21.828125</v>
      </c>
      <c r="D271" s="213">
        <v>2085.9375</v>
      </c>
    </row>
    <row r="272" spans="1:4" s="1" customFormat="1" x14ac:dyDescent="0.25">
      <c r="A272" s="10">
        <v>42271</v>
      </c>
      <c r="B272" s="204">
        <v>13.28125</v>
      </c>
      <c r="C272" s="45">
        <v>22.219791666666666</v>
      </c>
      <c r="D272" s="213">
        <v>2151.3541666666665</v>
      </c>
    </row>
    <row r="273" spans="1:4" s="1" customFormat="1" x14ac:dyDescent="0.25">
      <c r="A273" s="10">
        <v>42272</v>
      </c>
      <c r="B273" s="204">
        <v>7.524999999999995</v>
      </c>
      <c r="C273" s="45">
        <v>23.004166666666666</v>
      </c>
      <c r="D273" s="213">
        <v>2222.7083333333335</v>
      </c>
    </row>
    <row r="274" spans="1:4" s="1" customFormat="1" x14ac:dyDescent="0.25">
      <c r="A274" s="10">
        <v>42273</v>
      </c>
      <c r="B274" s="204">
        <v>5.288541666666668</v>
      </c>
      <c r="C274" s="45">
        <v>22.421875000000004</v>
      </c>
      <c r="D274" s="213">
        <v>2332.0833333333335</v>
      </c>
    </row>
    <row r="275" spans="1:4" s="1" customFormat="1" x14ac:dyDescent="0.25">
      <c r="A275" s="10">
        <v>42274</v>
      </c>
      <c r="B275" s="204">
        <v>4.8947916666666647</v>
      </c>
      <c r="C275" s="45">
        <v>22.504166666666663</v>
      </c>
      <c r="D275" s="213">
        <v>2404.6875</v>
      </c>
    </row>
    <row r="276" spans="1:4" s="1" customFormat="1" x14ac:dyDescent="0.25">
      <c r="A276" s="10">
        <v>42275</v>
      </c>
      <c r="B276" s="204">
        <v>4.7677083333333341</v>
      </c>
      <c r="C276" s="45">
        <v>21.968750000000004</v>
      </c>
      <c r="D276" s="213">
        <v>2443.0208333333335</v>
      </c>
    </row>
    <row r="277" spans="1:4" s="1" customFormat="1" x14ac:dyDescent="0.25">
      <c r="A277" s="10">
        <v>42276</v>
      </c>
      <c r="B277" s="204">
        <v>4.8229166666666643</v>
      </c>
      <c r="C277" s="45">
        <v>20.174999999999979</v>
      </c>
      <c r="D277" s="213">
        <v>2379.8958333333335</v>
      </c>
    </row>
    <row r="278" spans="1:4" s="1" customFormat="1" x14ac:dyDescent="0.25">
      <c r="A278" s="10">
        <v>42277</v>
      </c>
      <c r="B278" s="204">
        <v>4.3197916666666654</v>
      </c>
      <c r="C278" s="45">
        <v>19.229166666666664</v>
      </c>
      <c r="D278" s="213">
        <v>2423.4375</v>
      </c>
    </row>
    <row r="279" spans="1:4" s="1" customFormat="1" x14ac:dyDescent="0.25">
      <c r="A279" s="10">
        <v>42278</v>
      </c>
      <c r="B279" s="204">
        <v>4.5749999999999966</v>
      </c>
      <c r="C279" s="45">
        <v>20.013541666666669</v>
      </c>
      <c r="D279" s="213">
        <v>2439.6875</v>
      </c>
    </row>
    <row r="280" spans="1:4" s="1" customFormat="1" x14ac:dyDescent="0.25">
      <c r="A280" s="10">
        <v>42279</v>
      </c>
      <c r="B280" s="204">
        <v>6.6125000000000034</v>
      </c>
      <c r="C280" s="45">
        <v>20.652083333333337</v>
      </c>
      <c r="D280" s="213">
        <v>2447.1875</v>
      </c>
    </row>
    <row r="281" spans="1:4" s="1" customFormat="1" x14ac:dyDescent="0.25">
      <c r="A281" s="10">
        <v>42280</v>
      </c>
      <c r="B281" s="204">
        <v>7.6739583333333243</v>
      </c>
      <c r="C281" s="45">
        <v>20.676041666666663</v>
      </c>
      <c r="D281" s="213">
        <v>2661.9791666666665</v>
      </c>
    </row>
    <row r="282" spans="1:4" s="1" customFormat="1" x14ac:dyDescent="0.25">
      <c r="A282" s="10">
        <v>42281</v>
      </c>
      <c r="B282" s="204">
        <v>12.203125</v>
      </c>
      <c r="C282" s="45">
        <v>19.231250000000006</v>
      </c>
      <c r="D282" s="213">
        <v>2208.4375</v>
      </c>
    </row>
    <row r="283" spans="1:4" s="1" customFormat="1" x14ac:dyDescent="0.25">
      <c r="A283" s="10">
        <v>42282</v>
      </c>
      <c r="B283" s="204">
        <v>16.541666666666668</v>
      </c>
      <c r="C283" s="45">
        <v>20.229166666666664</v>
      </c>
      <c r="D283" s="213">
        <v>1881.3541666666667</v>
      </c>
    </row>
    <row r="284" spans="1:4" s="1" customFormat="1" x14ac:dyDescent="0.25">
      <c r="A284" s="10">
        <v>42283</v>
      </c>
      <c r="B284" s="204">
        <v>21.864583333333332</v>
      </c>
      <c r="C284" s="45">
        <v>21.134408602150543</v>
      </c>
      <c r="D284" s="213">
        <v>1760.1075268817203</v>
      </c>
    </row>
    <row r="285" spans="1:4" s="1" customFormat="1" x14ac:dyDescent="0.25">
      <c r="A285" s="10">
        <v>42284</v>
      </c>
      <c r="B285" s="204">
        <v>24.510416666666668</v>
      </c>
      <c r="C285" s="45">
        <v>21.818749999999994</v>
      </c>
      <c r="D285" s="213">
        <v>1672.5</v>
      </c>
    </row>
    <row r="286" spans="1:4" s="1" customFormat="1" x14ac:dyDescent="0.25">
      <c r="A286" s="10">
        <v>42285</v>
      </c>
      <c r="B286" s="204">
        <v>20.760416666666668</v>
      </c>
      <c r="C286" s="45">
        <v>22.537499999999998</v>
      </c>
      <c r="D286" s="213">
        <v>1617.5</v>
      </c>
    </row>
    <row r="287" spans="1:4" s="1" customFormat="1" x14ac:dyDescent="0.25">
      <c r="A287" s="10">
        <v>42286</v>
      </c>
      <c r="B287" s="204">
        <v>19.822916666666668</v>
      </c>
      <c r="C287" s="45">
        <v>22.667708333333334</v>
      </c>
      <c r="D287" s="213">
        <v>1509.0625</v>
      </c>
    </row>
    <row r="288" spans="1:4" s="1" customFormat="1" x14ac:dyDescent="0.25">
      <c r="A288" s="10">
        <v>42287</v>
      </c>
      <c r="B288" s="204">
        <v>21.833333333333332</v>
      </c>
      <c r="C288" s="45">
        <v>21.792708333333334</v>
      </c>
      <c r="D288" s="213">
        <v>1417.9166666666667</v>
      </c>
    </row>
    <row r="289" spans="1:4" s="1" customFormat="1" x14ac:dyDescent="0.25">
      <c r="A289" s="10">
        <v>42288</v>
      </c>
      <c r="B289" s="204">
        <v>24.6875</v>
      </c>
      <c r="C289" s="45">
        <v>22.035416666666666</v>
      </c>
      <c r="D289" s="213">
        <v>1367.1875</v>
      </c>
    </row>
    <row r="290" spans="1:4" s="1" customFormat="1" x14ac:dyDescent="0.25">
      <c r="A290" s="10">
        <v>42289</v>
      </c>
      <c r="B290" s="204">
        <v>24.90625</v>
      </c>
      <c r="C290" s="45">
        <v>22.108333333333334</v>
      </c>
      <c r="D290" s="213">
        <v>1334.0625</v>
      </c>
    </row>
    <row r="291" spans="1:4" s="1" customFormat="1" x14ac:dyDescent="0.25">
      <c r="A291" s="10">
        <v>42290</v>
      </c>
      <c r="B291" s="204">
        <v>22.536842105263158</v>
      </c>
      <c r="C291" s="45">
        <v>22.505263157894742</v>
      </c>
      <c r="D291" s="213">
        <v>1331.0526315789473</v>
      </c>
    </row>
    <row r="292" spans="1:4" s="1" customFormat="1" x14ac:dyDescent="0.25">
      <c r="A292" s="10">
        <v>42291</v>
      </c>
      <c r="B292" s="204">
        <v>23.229166666666668</v>
      </c>
      <c r="C292" s="45">
        <v>22.555208333333329</v>
      </c>
      <c r="D292" s="213">
        <v>1304.1666666666667</v>
      </c>
    </row>
    <row r="293" spans="1:4" s="1" customFormat="1" x14ac:dyDescent="0.25">
      <c r="A293" s="10">
        <v>42292</v>
      </c>
      <c r="B293" s="204">
        <v>21.333333333333332</v>
      </c>
      <c r="C293" s="45">
        <v>22.390624999999996</v>
      </c>
      <c r="D293" s="213">
        <v>1311.8478260869565</v>
      </c>
    </row>
    <row r="294" spans="1:4" s="1" customFormat="1" x14ac:dyDescent="0.25">
      <c r="A294" s="10">
        <v>42293</v>
      </c>
      <c r="B294" s="204">
        <v>20.854166666666668</v>
      </c>
      <c r="C294" s="45">
        <v>23.387499999999999</v>
      </c>
      <c r="D294" s="213">
        <v>1292.0833333333333</v>
      </c>
    </row>
    <row r="295" spans="1:4" s="1" customFormat="1" x14ac:dyDescent="0.25">
      <c r="A295" s="10">
        <v>42294</v>
      </c>
      <c r="B295" s="204">
        <v>18.885416666666668</v>
      </c>
      <c r="C295" s="45">
        <v>22.809375000000006</v>
      </c>
      <c r="D295" s="213">
        <v>1336.1458333333333</v>
      </c>
    </row>
    <row r="296" spans="1:4" s="1" customFormat="1" x14ac:dyDescent="0.25">
      <c r="A296" s="10">
        <v>42295</v>
      </c>
      <c r="B296" s="204">
        <v>17.8125</v>
      </c>
      <c r="C296" s="45">
        <v>20.904166666666672</v>
      </c>
      <c r="D296" s="213">
        <v>1392.1875</v>
      </c>
    </row>
    <row r="297" spans="1:4" s="1" customFormat="1" x14ac:dyDescent="0.25">
      <c r="A297" s="10">
        <v>42296</v>
      </c>
      <c r="B297" s="204">
        <v>15.4375</v>
      </c>
      <c r="C297" s="45">
        <v>19.868749999999999</v>
      </c>
      <c r="D297" s="213">
        <v>1418.0208333333333</v>
      </c>
    </row>
    <row r="298" spans="1:4" s="1" customFormat="1" x14ac:dyDescent="0.25">
      <c r="A298" s="10">
        <v>42297</v>
      </c>
      <c r="B298" s="204">
        <v>15</v>
      </c>
      <c r="C298" s="45">
        <v>19.318750000000009</v>
      </c>
      <c r="D298" s="213">
        <v>1427.7083333333333</v>
      </c>
    </row>
    <row r="299" spans="1:4" s="1" customFormat="1" x14ac:dyDescent="0.25">
      <c r="A299" s="10">
        <v>42298</v>
      </c>
      <c r="B299" s="204">
        <v>22</v>
      </c>
      <c r="C299" s="45">
        <v>18.834375000000001</v>
      </c>
      <c r="D299" s="213">
        <v>1367.5</v>
      </c>
    </row>
    <row r="300" spans="1:4" s="1" customFormat="1" x14ac:dyDescent="0.25">
      <c r="A300" s="10">
        <v>42299</v>
      </c>
      <c r="B300" s="204">
        <v>43</v>
      </c>
      <c r="C300" s="45">
        <v>18.355208333333344</v>
      </c>
      <c r="D300" s="213">
        <v>1373.5416666666667</v>
      </c>
    </row>
    <row r="301" spans="1:4" s="1" customFormat="1" x14ac:dyDescent="0.25">
      <c r="A301" s="10">
        <v>42300</v>
      </c>
      <c r="B301" s="204">
        <v>93</v>
      </c>
      <c r="C301" s="45">
        <v>18.220833333333331</v>
      </c>
      <c r="D301" s="213">
        <v>1421.3541666666667</v>
      </c>
    </row>
    <row r="302" spans="1:4" s="1" customFormat="1" x14ac:dyDescent="0.25">
      <c r="A302" s="10">
        <v>42301</v>
      </c>
      <c r="B302" s="204">
        <v>152</v>
      </c>
      <c r="C302" s="45">
        <v>18.50416666666667</v>
      </c>
      <c r="D302" s="213">
        <v>1463.0208333333333</v>
      </c>
    </row>
    <row r="303" spans="1:4" s="1" customFormat="1" x14ac:dyDescent="0.25">
      <c r="A303" s="10">
        <v>42302</v>
      </c>
      <c r="B303" s="204">
        <v>179</v>
      </c>
      <c r="C303" s="45">
        <v>18.523958333333336</v>
      </c>
      <c r="D303" s="213">
        <v>1486.5625</v>
      </c>
    </row>
    <row r="304" spans="1:4" s="1" customFormat="1" x14ac:dyDescent="0.25">
      <c r="A304" s="10">
        <v>42303</v>
      </c>
      <c r="B304" s="204">
        <v>177</v>
      </c>
      <c r="C304" s="45">
        <v>18.253125000000004</v>
      </c>
      <c r="D304" s="213">
        <v>1493.75</v>
      </c>
    </row>
    <row r="305" spans="1:4" s="1" customFormat="1" x14ac:dyDescent="0.25">
      <c r="A305" s="10">
        <v>42304</v>
      </c>
      <c r="B305" s="204">
        <v>155</v>
      </c>
      <c r="C305" s="45">
        <v>18.227083333333326</v>
      </c>
      <c r="D305" s="213">
        <v>1440.2083333333333</v>
      </c>
    </row>
    <row r="306" spans="1:4" s="1" customFormat="1" x14ac:dyDescent="0.25">
      <c r="A306" s="10">
        <v>42305</v>
      </c>
      <c r="B306" s="204">
        <v>127</v>
      </c>
      <c r="C306" s="45">
        <v>18.575324675324676</v>
      </c>
      <c r="D306" s="213">
        <v>1353.3766233766235</v>
      </c>
    </row>
    <row r="307" spans="1:4" s="1" customFormat="1" x14ac:dyDescent="0.25">
      <c r="A307" s="10">
        <v>42306</v>
      </c>
      <c r="B307" s="204">
        <v>86</v>
      </c>
      <c r="C307" s="45">
        <v>18.507291666666671</v>
      </c>
      <c r="D307" s="213">
        <v>1196.9791666666667</v>
      </c>
    </row>
    <row r="308" spans="1:4" s="1" customFormat="1" x14ac:dyDescent="0.25">
      <c r="A308" s="10">
        <v>42307</v>
      </c>
      <c r="B308" s="204">
        <v>51</v>
      </c>
      <c r="C308" s="45">
        <v>16.986170212765952</v>
      </c>
      <c r="D308" s="213">
        <v>1201.6129032258063</v>
      </c>
    </row>
    <row r="309" spans="1:4" s="1" customFormat="1" x14ac:dyDescent="0.25">
      <c r="A309" s="10">
        <v>42308</v>
      </c>
      <c r="B309" s="204">
        <v>43</v>
      </c>
      <c r="C309" s="45">
        <v>17.118749999999988</v>
      </c>
      <c r="D309" s="213">
        <v>1203.9583333333333</v>
      </c>
    </row>
    <row r="310" spans="1:4" s="1" customFormat="1" x14ac:dyDescent="0.25">
      <c r="A310" s="10">
        <v>42309</v>
      </c>
      <c r="B310" s="204">
        <v>43</v>
      </c>
      <c r="C310" s="45">
        <v>17.94100000000001</v>
      </c>
      <c r="D310" s="213">
        <v>1247.5999999999999</v>
      </c>
    </row>
    <row r="311" spans="1:4" s="1" customFormat="1" x14ac:dyDescent="0.25">
      <c r="A311" s="10">
        <v>42310</v>
      </c>
      <c r="B311" s="204">
        <v>47</v>
      </c>
      <c r="C311" s="45">
        <v>17.360416666666669</v>
      </c>
      <c r="D311" s="213">
        <v>1283.5416666666667</v>
      </c>
    </row>
    <row r="312" spans="1:4" s="1" customFormat="1" x14ac:dyDescent="0.25">
      <c r="A312" s="10">
        <v>42311</v>
      </c>
      <c r="B312" s="204">
        <v>47</v>
      </c>
      <c r="C312" s="45">
        <v>15.769565217391303</v>
      </c>
      <c r="D312" s="213">
        <v>1407.2826086956522</v>
      </c>
    </row>
    <row r="313" spans="1:4" s="1" customFormat="1" x14ac:dyDescent="0.25">
      <c r="A313" s="10">
        <v>42312</v>
      </c>
      <c r="B313" s="204">
        <v>18</v>
      </c>
      <c r="C313" s="45">
        <v>14.359259259259254</v>
      </c>
      <c r="D313" s="213">
        <v>1428.148148148148</v>
      </c>
    </row>
    <row r="314" spans="1:4" s="1" customFormat="1" x14ac:dyDescent="0.25">
      <c r="A314" s="10">
        <v>42313</v>
      </c>
      <c r="B314" s="204">
        <v>10</v>
      </c>
      <c r="C314" s="45">
        <v>13.075000000000003</v>
      </c>
      <c r="D314" s="213">
        <v>1417.9166666666667</v>
      </c>
    </row>
    <row r="315" spans="1:4" s="1" customFormat="1" x14ac:dyDescent="0.25">
      <c r="A315" s="10">
        <v>42314</v>
      </c>
      <c r="B315" s="204">
        <v>39</v>
      </c>
      <c r="C315" s="45">
        <v>12.868749999999999</v>
      </c>
      <c r="D315" s="213">
        <v>1449.1666666666667</v>
      </c>
    </row>
    <row r="316" spans="1:4" s="1" customFormat="1" x14ac:dyDescent="0.25">
      <c r="A316" s="10">
        <v>42315</v>
      </c>
      <c r="B316" s="204">
        <v>40</v>
      </c>
      <c r="C316" s="45">
        <v>12.726373626373626</v>
      </c>
      <c r="D316" s="213">
        <v>1492.1978021978023</v>
      </c>
    </row>
    <row r="317" spans="1:4" s="1" customFormat="1" x14ac:dyDescent="0.25">
      <c r="A317" s="10">
        <v>42316</v>
      </c>
      <c r="B317" s="204">
        <v>45</v>
      </c>
      <c r="C317" s="45">
        <v>12.628124999999995</v>
      </c>
      <c r="D317" s="213">
        <v>1500.625</v>
      </c>
    </row>
    <row r="318" spans="1:4" s="1" customFormat="1" x14ac:dyDescent="0.25">
      <c r="A318" s="10">
        <v>42317</v>
      </c>
      <c r="B318" s="204">
        <v>50</v>
      </c>
      <c r="C318" s="45">
        <v>12.439583333333331</v>
      </c>
      <c r="D318" s="213">
        <v>1618.0208333333333</v>
      </c>
    </row>
    <row r="319" spans="1:4" s="1" customFormat="1" x14ac:dyDescent="0.25">
      <c r="A319" s="10">
        <v>42318</v>
      </c>
      <c r="B319" s="204">
        <v>55</v>
      </c>
      <c r="C319" s="45">
        <v>11.615624999999994</v>
      </c>
      <c r="D319" s="213">
        <v>1625.3125</v>
      </c>
    </row>
    <row r="320" spans="1:4" s="1" customFormat="1" x14ac:dyDescent="0.25">
      <c r="A320" s="10">
        <v>42319</v>
      </c>
      <c r="B320" s="204">
        <v>57</v>
      </c>
      <c r="C320" s="45">
        <v>11.271875000000009</v>
      </c>
      <c r="D320" s="213">
        <v>1710.2083333333333</v>
      </c>
    </row>
    <row r="321" spans="1:4" s="1" customFormat="1" x14ac:dyDescent="0.25">
      <c r="A321" s="10">
        <v>42320</v>
      </c>
      <c r="B321" s="204">
        <v>59</v>
      </c>
      <c r="C321" s="45">
        <v>11.291666666666664</v>
      </c>
      <c r="D321" s="213">
        <v>1773.75</v>
      </c>
    </row>
    <row r="322" spans="1:4" s="1" customFormat="1" x14ac:dyDescent="0.25">
      <c r="A322" s="10">
        <v>42321</v>
      </c>
      <c r="B322" s="204">
        <v>61</v>
      </c>
      <c r="C322" s="45">
        <v>11.251041666666667</v>
      </c>
      <c r="D322" s="213">
        <v>1721.875</v>
      </c>
    </row>
    <row r="323" spans="1:4" s="1" customFormat="1" x14ac:dyDescent="0.25">
      <c r="A323" s="10">
        <v>42322</v>
      </c>
      <c r="B323" s="204">
        <v>57</v>
      </c>
      <c r="C323" s="45">
        <v>11.483333333333327</v>
      </c>
      <c r="D323" s="213">
        <v>1673.0208333333333</v>
      </c>
    </row>
    <row r="324" spans="1:4" s="1" customFormat="1" x14ac:dyDescent="0.25">
      <c r="A324" s="10">
        <v>42323</v>
      </c>
      <c r="B324" s="204">
        <v>56</v>
      </c>
      <c r="C324" s="45">
        <v>11.487500000000004</v>
      </c>
      <c r="D324" s="213">
        <v>1628.125</v>
      </c>
    </row>
    <row r="325" spans="1:4" s="1" customFormat="1" x14ac:dyDescent="0.25">
      <c r="A325" s="10">
        <v>42324</v>
      </c>
      <c r="B325" s="204">
        <v>58</v>
      </c>
      <c r="C325" s="45">
        <v>10.066666666666665</v>
      </c>
      <c r="D325" s="213">
        <v>1548.2291666666667</v>
      </c>
    </row>
    <row r="326" spans="1:4" s="1" customFormat="1" x14ac:dyDescent="0.25">
      <c r="A326" s="10">
        <v>42325</v>
      </c>
      <c r="B326" s="204">
        <v>59</v>
      </c>
      <c r="C326" s="45">
        <v>9.5666666666666629</v>
      </c>
      <c r="D326" s="213">
        <v>1492.3958333333333</v>
      </c>
    </row>
    <row r="327" spans="1:4" s="1" customFormat="1" x14ac:dyDescent="0.25">
      <c r="A327" s="10">
        <v>42326</v>
      </c>
      <c r="B327" s="204">
        <v>61</v>
      </c>
      <c r="C327" s="45">
        <v>10.018749999999999</v>
      </c>
      <c r="D327" s="213">
        <v>1503.3333333333333</v>
      </c>
    </row>
    <row r="328" spans="1:4" s="1" customFormat="1" x14ac:dyDescent="0.25">
      <c r="A328" s="10">
        <v>42327</v>
      </c>
      <c r="B328" s="204">
        <v>61</v>
      </c>
      <c r="C328" s="45">
        <v>10.552631578947366</v>
      </c>
      <c r="D328" s="213">
        <v>1539.578947368421</v>
      </c>
    </row>
    <row r="329" spans="1:4" s="1" customFormat="1" x14ac:dyDescent="0.25">
      <c r="A329" s="10">
        <v>42328</v>
      </c>
      <c r="B329" s="204">
        <v>61</v>
      </c>
      <c r="C329" s="45">
        <v>10.335897435897433</v>
      </c>
      <c r="D329" s="213">
        <v>1574.6153846153845</v>
      </c>
    </row>
    <row r="330" spans="1:4" s="1" customFormat="1" x14ac:dyDescent="0.25">
      <c r="A330" s="10">
        <v>42329</v>
      </c>
      <c r="B330" s="204">
        <v>60</v>
      </c>
      <c r="C330" s="45">
        <v>11.5</v>
      </c>
      <c r="D330" s="213">
        <v>1660</v>
      </c>
    </row>
    <row r="331" spans="1:4" s="1" customFormat="1" x14ac:dyDescent="0.25">
      <c r="A331" s="10">
        <v>42330</v>
      </c>
      <c r="B331" s="204">
        <v>57</v>
      </c>
      <c r="C331" s="45">
        <v>11.9</v>
      </c>
      <c r="D331" s="213">
        <v>1750</v>
      </c>
    </row>
    <row r="332" spans="1:4" s="1" customFormat="1" x14ac:dyDescent="0.25">
      <c r="A332" s="10">
        <v>42331</v>
      </c>
      <c r="B332" s="204">
        <v>54</v>
      </c>
      <c r="C332" s="45">
        <v>12.3</v>
      </c>
      <c r="D332" s="213">
        <v>1810</v>
      </c>
    </row>
    <row r="333" spans="1:4" s="1" customFormat="1" x14ac:dyDescent="0.25">
      <c r="A333" s="10">
        <v>42332</v>
      </c>
      <c r="B333" s="204">
        <v>52</v>
      </c>
      <c r="C333" s="45">
        <v>11.7</v>
      </c>
      <c r="D333" s="213">
        <v>1840</v>
      </c>
    </row>
    <row r="334" spans="1:4" s="1" customFormat="1" x14ac:dyDescent="0.25">
      <c r="A334" s="10">
        <v>42333</v>
      </c>
      <c r="B334" s="204">
        <v>57</v>
      </c>
      <c r="C334" s="45">
        <v>10.5</v>
      </c>
      <c r="D334" s="213">
        <v>1840</v>
      </c>
    </row>
    <row r="335" spans="1:4" s="1" customFormat="1" x14ac:dyDescent="0.25">
      <c r="A335" s="10">
        <v>42334</v>
      </c>
      <c r="B335" s="204">
        <v>64</v>
      </c>
      <c r="C335" s="45">
        <v>9</v>
      </c>
      <c r="D335" s="213">
        <v>1840</v>
      </c>
    </row>
    <row r="336" spans="1:4" s="1" customFormat="1" x14ac:dyDescent="0.25">
      <c r="A336" s="10">
        <v>42335</v>
      </c>
      <c r="B336" s="204">
        <v>72</v>
      </c>
      <c r="C336" s="45">
        <v>8.1</v>
      </c>
      <c r="D336" s="213">
        <v>1810</v>
      </c>
    </row>
    <row r="337" spans="1:4" s="1" customFormat="1" x14ac:dyDescent="0.25">
      <c r="A337" s="10">
        <v>42336</v>
      </c>
      <c r="B337" s="204">
        <v>75</v>
      </c>
      <c r="C337" s="45">
        <v>7.5</v>
      </c>
      <c r="D337" s="213">
        <v>1780</v>
      </c>
    </row>
    <row r="338" spans="1:4" s="1" customFormat="1" x14ac:dyDescent="0.25">
      <c r="A338" s="10">
        <v>42337</v>
      </c>
      <c r="B338" s="204">
        <v>84</v>
      </c>
      <c r="C338" s="45">
        <v>1.2</v>
      </c>
      <c r="D338" s="213">
        <v>2150</v>
      </c>
    </row>
    <row r="339" spans="1:4" s="1" customFormat="1" x14ac:dyDescent="0.25">
      <c r="A339" s="10">
        <v>42338</v>
      </c>
      <c r="B339" s="204">
        <v>92</v>
      </c>
      <c r="C339" s="45">
        <v>6.8</v>
      </c>
      <c r="D339" s="213">
        <v>2330</v>
      </c>
    </row>
    <row r="340" spans="1:4" s="1" customFormat="1" x14ac:dyDescent="0.25">
      <c r="A340" s="10">
        <v>42339</v>
      </c>
      <c r="B340" s="204">
        <v>96</v>
      </c>
      <c r="C340" s="45">
        <v>6.8</v>
      </c>
      <c r="D340" s="213">
        <v>2440</v>
      </c>
    </row>
    <row r="341" spans="1:4" s="1" customFormat="1" x14ac:dyDescent="0.25">
      <c r="A341" s="10">
        <v>42340</v>
      </c>
      <c r="B341" s="204">
        <v>83</v>
      </c>
      <c r="C341" s="45">
        <v>7.3</v>
      </c>
      <c r="D341" s="213">
        <v>2710</v>
      </c>
    </row>
    <row r="342" spans="1:4" s="1" customFormat="1" x14ac:dyDescent="0.25">
      <c r="A342" s="10">
        <v>42341</v>
      </c>
      <c r="B342" s="204">
        <v>78</v>
      </c>
      <c r="C342" s="45">
        <v>7.8</v>
      </c>
      <c r="D342" s="213">
        <v>2650</v>
      </c>
    </row>
    <row r="343" spans="1:4" s="1" customFormat="1" x14ac:dyDescent="0.25">
      <c r="A343" s="10">
        <v>42342</v>
      </c>
      <c r="B343" s="204">
        <v>76</v>
      </c>
      <c r="C343" s="45">
        <v>8.8000000000000007</v>
      </c>
      <c r="D343" s="213">
        <v>2380</v>
      </c>
    </row>
    <row r="344" spans="1:4" s="1" customFormat="1" x14ac:dyDescent="0.25">
      <c r="A344" s="10">
        <v>42343</v>
      </c>
      <c r="B344" s="204">
        <v>78</v>
      </c>
      <c r="C344" s="45">
        <v>8.8000000000000007</v>
      </c>
      <c r="D344" s="213">
        <v>2240</v>
      </c>
    </row>
    <row r="345" spans="1:4" s="1" customFormat="1" x14ac:dyDescent="0.25">
      <c r="A345" s="10">
        <v>42344</v>
      </c>
      <c r="B345" s="204">
        <v>77</v>
      </c>
      <c r="C345" s="45">
        <v>9.3000000000000007</v>
      </c>
      <c r="D345" s="213">
        <v>2240</v>
      </c>
    </row>
    <row r="346" spans="1:4" s="1" customFormat="1" x14ac:dyDescent="0.25">
      <c r="A346" s="10">
        <v>42345</v>
      </c>
      <c r="B346" s="204">
        <v>79</v>
      </c>
      <c r="C346" s="45">
        <v>10.3</v>
      </c>
      <c r="D346" s="213">
        <v>2740</v>
      </c>
    </row>
    <row r="347" spans="1:4" s="1" customFormat="1" x14ac:dyDescent="0.25">
      <c r="A347" s="10">
        <v>42346</v>
      </c>
      <c r="B347" s="204">
        <v>76</v>
      </c>
      <c r="C347" s="45">
        <v>10.8</v>
      </c>
      <c r="D347" s="213">
        <v>2260</v>
      </c>
    </row>
    <row r="348" spans="1:4" s="1" customFormat="1" x14ac:dyDescent="0.25">
      <c r="A348" s="10">
        <v>42347</v>
      </c>
      <c r="B348" s="204">
        <v>75</v>
      </c>
      <c r="C348" s="45">
        <v>12.4</v>
      </c>
      <c r="D348" s="213">
        <v>2260</v>
      </c>
    </row>
    <row r="349" spans="1:4" s="1" customFormat="1" x14ac:dyDescent="0.25">
      <c r="A349" s="10">
        <v>42348</v>
      </c>
      <c r="B349" s="204">
        <v>75</v>
      </c>
      <c r="C349" s="45">
        <v>11.9</v>
      </c>
      <c r="D349" s="213">
        <v>2200</v>
      </c>
    </row>
    <row r="350" spans="1:4" s="1" customFormat="1" x14ac:dyDescent="0.25">
      <c r="A350" s="10">
        <v>42349</v>
      </c>
      <c r="B350" s="204">
        <v>75</v>
      </c>
      <c r="C350" s="45">
        <v>11.6</v>
      </c>
      <c r="D350" s="213">
        <v>2140</v>
      </c>
    </row>
    <row r="351" spans="1:4" s="1" customFormat="1" x14ac:dyDescent="0.25">
      <c r="A351" s="10">
        <v>42350</v>
      </c>
      <c r="B351" s="204">
        <v>77</v>
      </c>
      <c r="C351" s="45">
        <v>10.8</v>
      </c>
      <c r="D351" s="213">
        <v>2180</v>
      </c>
    </row>
    <row r="352" spans="1:4" s="1" customFormat="1" x14ac:dyDescent="0.25">
      <c r="A352" s="10">
        <v>42351</v>
      </c>
      <c r="B352" s="204">
        <v>85</v>
      </c>
      <c r="C352" s="45">
        <v>10.3</v>
      </c>
      <c r="D352" s="213">
        <v>2460</v>
      </c>
    </row>
    <row r="353" spans="1:4" s="1" customFormat="1" x14ac:dyDescent="0.25">
      <c r="A353" s="10">
        <v>42352</v>
      </c>
      <c r="B353" s="204">
        <v>94</v>
      </c>
      <c r="C353" s="45">
        <v>8.9</v>
      </c>
      <c r="D353" s="213">
        <v>2720</v>
      </c>
    </row>
    <row r="354" spans="1:4" s="1" customFormat="1" x14ac:dyDescent="0.25">
      <c r="A354" s="10">
        <v>42353</v>
      </c>
      <c r="B354" s="204">
        <v>96</v>
      </c>
      <c r="C354" s="45">
        <v>7.9</v>
      </c>
      <c r="D354" s="213">
        <v>2680</v>
      </c>
    </row>
    <row r="355" spans="1:4" s="1" customFormat="1" x14ac:dyDescent="0.25">
      <c r="A355" s="10">
        <v>42354</v>
      </c>
      <c r="B355" s="204">
        <v>97</v>
      </c>
      <c r="C355" s="45">
        <v>7.2</v>
      </c>
      <c r="D355" s="213">
        <v>2320</v>
      </c>
    </row>
    <row r="356" spans="1:4" s="1" customFormat="1" x14ac:dyDescent="0.25">
      <c r="A356" s="10">
        <v>42355</v>
      </c>
      <c r="B356" s="204">
        <v>92</v>
      </c>
      <c r="C356" s="45">
        <v>7.1</v>
      </c>
      <c r="D356" s="213">
        <v>2840</v>
      </c>
    </row>
    <row r="357" spans="1:4" s="1" customFormat="1" x14ac:dyDescent="0.25">
      <c r="A357" s="10">
        <v>42356</v>
      </c>
      <c r="B357" s="204">
        <v>91</v>
      </c>
      <c r="C357" s="45">
        <v>7.2</v>
      </c>
      <c r="D357" s="213">
        <v>3040</v>
      </c>
    </row>
    <row r="358" spans="1:4" s="1" customFormat="1" x14ac:dyDescent="0.25">
      <c r="A358" s="10">
        <v>42357</v>
      </c>
      <c r="B358" s="204">
        <v>96</v>
      </c>
      <c r="C358" s="45">
        <v>8.5</v>
      </c>
      <c r="D358" s="213">
        <v>2820</v>
      </c>
    </row>
    <row r="359" spans="1:4" s="1" customFormat="1" x14ac:dyDescent="0.25">
      <c r="A359" s="10">
        <v>42358</v>
      </c>
      <c r="B359" s="204">
        <v>101</v>
      </c>
      <c r="C359" s="45">
        <v>8.3000000000000007</v>
      </c>
      <c r="D359" s="213">
        <v>2690</v>
      </c>
    </row>
    <row r="360" spans="1:4" s="1" customFormat="1" x14ac:dyDescent="0.25">
      <c r="A360" s="10">
        <v>42359</v>
      </c>
      <c r="B360" s="204">
        <v>107</v>
      </c>
      <c r="C360" s="45">
        <v>8.6999999999999993</v>
      </c>
      <c r="D360" s="213">
        <v>2600</v>
      </c>
    </row>
    <row r="361" spans="1:4" s="1" customFormat="1" x14ac:dyDescent="0.25">
      <c r="A361" s="10">
        <v>42360</v>
      </c>
      <c r="B361" s="204">
        <v>113</v>
      </c>
      <c r="C361" s="45">
        <v>10.1</v>
      </c>
      <c r="D361" s="213">
        <v>2640</v>
      </c>
    </row>
    <row r="362" spans="1:4" s="1" customFormat="1" x14ac:dyDescent="0.25">
      <c r="A362" s="10">
        <v>42361</v>
      </c>
      <c r="B362" s="204">
        <v>141</v>
      </c>
      <c r="C362" s="45">
        <v>10.1</v>
      </c>
      <c r="D362" s="213">
        <v>3060</v>
      </c>
    </row>
    <row r="363" spans="1:4" s="1" customFormat="1" x14ac:dyDescent="0.25">
      <c r="A363" s="10">
        <v>42362</v>
      </c>
      <c r="B363" s="204">
        <v>311</v>
      </c>
      <c r="C363" s="45">
        <v>9</v>
      </c>
      <c r="D363" s="213">
        <v>2630</v>
      </c>
    </row>
    <row r="364" spans="1:4" s="1" customFormat="1" x14ac:dyDescent="0.25">
      <c r="A364" s="10">
        <v>42363</v>
      </c>
      <c r="B364" s="204">
        <v>248</v>
      </c>
      <c r="C364" s="45">
        <v>8.1</v>
      </c>
      <c r="D364" s="213">
        <v>2310</v>
      </c>
    </row>
    <row r="365" spans="1:4" s="1" customFormat="1" x14ac:dyDescent="0.25">
      <c r="A365" s="10">
        <v>42364</v>
      </c>
      <c r="B365" s="204">
        <v>253</v>
      </c>
      <c r="C365" s="45">
        <v>7.3</v>
      </c>
      <c r="D365" s="213">
        <v>1940</v>
      </c>
    </row>
    <row r="366" spans="1:4" s="1" customFormat="1" x14ac:dyDescent="0.25">
      <c r="A366" s="10">
        <v>42365</v>
      </c>
      <c r="B366" s="204">
        <v>262</v>
      </c>
      <c r="C366" s="45">
        <v>6.9</v>
      </c>
      <c r="D366" s="213">
        <v>1920</v>
      </c>
    </row>
    <row r="367" spans="1:4" s="1" customFormat="1" x14ac:dyDescent="0.25">
      <c r="A367" s="10">
        <v>42366</v>
      </c>
      <c r="B367" s="204">
        <v>230</v>
      </c>
      <c r="C367" s="45">
        <v>7</v>
      </c>
      <c r="D367" s="213">
        <v>1850</v>
      </c>
    </row>
    <row r="368" spans="1:4" s="1" customFormat="1" x14ac:dyDescent="0.25">
      <c r="A368" s="10">
        <v>42367</v>
      </c>
      <c r="B368" s="204">
        <v>203</v>
      </c>
      <c r="C368" s="45">
        <v>6.8</v>
      </c>
      <c r="D368" s="213">
        <v>1880</v>
      </c>
    </row>
    <row r="369" spans="1:4" s="1" customFormat="1" x14ac:dyDescent="0.25">
      <c r="A369" s="10">
        <v>42368</v>
      </c>
      <c r="B369" s="204">
        <v>181</v>
      </c>
      <c r="C369" s="45">
        <v>6.5</v>
      </c>
      <c r="D369" s="213">
        <v>1960</v>
      </c>
    </row>
    <row r="370" spans="1:4" s="1" customFormat="1" x14ac:dyDescent="0.25">
      <c r="A370" s="11">
        <v>42369</v>
      </c>
      <c r="B370" s="207">
        <v>165</v>
      </c>
      <c r="C370" s="52">
        <v>7</v>
      </c>
      <c r="D370" s="214">
        <v>2050</v>
      </c>
    </row>
    <row r="371" spans="1:4" ht="15" x14ac:dyDescent="0.25">
      <c r="A371" s="6" t="s">
        <v>96</v>
      </c>
    </row>
    <row r="372" spans="1:4" x14ac:dyDescent="0.2">
      <c r="A372" s="3" t="s">
        <v>238</v>
      </c>
    </row>
    <row r="373" spans="1:4" ht="15" x14ac:dyDescent="0.25">
      <c r="A373" s="21" t="s">
        <v>240</v>
      </c>
    </row>
    <row r="376" spans="1:4" ht="15" x14ac:dyDescent="0.25">
      <c r="A376" s="6" t="s">
        <v>158</v>
      </c>
    </row>
    <row r="377" spans="1:4" ht="60" customHeight="1" x14ac:dyDescent="0.2">
      <c r="A377" s="14" t="s">
        <v>80</v>
      </c>
      <c r="B377" s="199" t="s">
        <v>97</v>
      </c>
      <c r="C377" s="14" t="s">
        <v>98</v>
      </c>
      <c r="D377" s="199" t="s">
        <v>166</v>
      </c>
    </row>
    <row r="378" spans="1:4" ht="15" x14ac:dyDescent="0.2">
      <c r="A378" s="14" t="s">
        <v>84</v>
      </c>
      <c r="B378" s="199" t="s">
        <v>86</v>
      </c>
      <c r="C378" s="14" t="s">
        <v>86</v>
      </c>
      <c r="D378" s="199" t="s">
        <v>86</v>
      </c>
    </row>
    <row r="379" spans="1:4" ht="15" x14ac:dyDescent="0.2">
      <c r="A379" s="70" t="s">
        <v>87</v>
      </c>
      <c r="B379" s="199" t="s">
        <v>102</v>
      </c>
      <c r="C379" s="14" t="s">
        <v>89</v>
      </c>
      <c r="D379" s="199" t="s">
        <v>90</v>
      </c>
    </row>
    <row r="380" spans="1:4" x14ac:dyDescent="0.2">
      <c r="A380" s="71">
        <v>42005</v>
      </c>
      <c r="B380" s="212">
        <f>ROUND(SUM(B6:B36)*1.9835,-1)</f>
        <v>11570</v>
      </c>
      <c r="C380" s="56">
        <f>AVERAGE(C6:C36)</f>
        <v>10.412903225806451</v>
      </c>
      <c r="D380" s="201">
        <f>AVERAGE(D6:D36)</f>
        <v>2978.8235294117649</v>
      </c>
    </row>
    <row r="381" spans="1:4" x14ac:dyDescent="0.2">
      <c r="A381" s="72">
        <v>42036</v>
      </c>
      <c r="B381" s="213">
        <f>ROUND(SUM(B37:B64)*1.9835,-1)</f>
        <v>10050</v>
      </c>
      <c r="C381" s="17">
        <f>AVERAGE(C37:C64)</f>
        <v>14.678571428571429</v>
      </c>
      <c r="D381" s="203">
        <f>AVERAGE(D37:D64)</f>
        <v>2789.6428571428573</v>
      </c>
    </row>
    <row r="382" spans="1:4" x14ac:dyDescent="0.2">
      <c r="A382" s="72">
        <v>42064</v>
      </c>
      <c r="B382" s="213">
        <f>ROUND(SUM(B65:B95)*1.9835,-1)</f>
        <v>9790</v>
      </c>
      <c r="C382" s="17">
        <f>AVERAGE(C65:C95)</f>
        <v>18.379310344827584</v>
      </c>
      <c r="D382" s="203">
        <f>AVERAGE(D65:D95)</f>
        <v>2925.9259259259261</v>
      </c>
    </row>
    <row r="383" spans="1:4" x14ac:dyDescent="0.2">
      <c r="A383" s="72">
        <v>42095</v>
      </c>
      <c r="B383" s="213">
        <f>ROUND(SUM(B96:B125)*1.9835,-1)</f>
        <v>6410</v>
      </c>
      <c r="C383" s="17">
        <f>AVERAGE(C96:C125)</f>
        <v>19.47666666666667</v>
      </c>
      <c r="D383" s="203">
        <f>AVERAGE(D96:D125)</f>
        <v>2957.3333333333335</v>
      </c>
    </row>
    <row r="384" spans="1:4" x14ac:dyDescent="0.2">
      <c r="A384" s="72">
        <v>42125</v>
      </c>
      <c r="B384" s="213">
        <f>ROUND(SUM(B126:B156)*1.9835,-1)</f>
        <v>3460</v>
      </c>
      <c r="C384" s="17">
        <f>AVERAGE(C126:C156)</f>
        <v>22.529032258064515</v>
      </c>
      <c r="D384" s="203">
        <f>AVERAGE(D126:D156)</f>
        <v>2709.3548387096776</v>
      </c>
    </row>
    <row r="385" spans="1:4" x14ac:dyDescent="0.2">
      <c r="A385" s="72">
        <v>42156</v>
      </c>
      <c r="B385" s="213">
        <f>ROUND(SUM(B157:B186)*1.9835,-1)</f>
        <v>1360</v>
      </c>
      <c r="C385" s="17">
        <f>AVERAGE(C157:C186)</f>
        <v>26.646666666666661</v>
      </c>
      <c r="D385" s="203">
        <f>AVERAGE(D157:D186)</f>
        <v>3189.3333333333335</v>
      </c>
    </row>
    <row r="386" spans="1:4" x14ac:dyDescent="0.2">
      <c r="A386" s="72">
        <v>42186</v>
      </c>
      <c r="B386" s="213">
        <f>ROUND(SUM(B187:B217)*1.9835,-1)</f>
        <v>1260</v>
      </c>
      <c r="C386" s="17">
        <f>AVERAGE(C187:C217)</f>
        <v>26.790322580645167</v>
      </c>
      <c r="D386" s="203">
        <f>AVERAGE(D187:D217)</f>
        <v>1905.1612903225807</v>
      </c>
    </row>
    <row r="387" spans="1:4" x14ac:dyDescent="0.2">
      <c r="A387" s="72">
        <v>42217</v>
      </c>
      <c r="B387" s="213">
        <f>ROUND(SUM(B218:B248)*1.9835,-1)</f>
        <v>1010</v>
      </c>
      <c r="C387" s="17">
        <f>AVERAGE(C218:C248)</f>
        <v>25.690322580645162</v>
      </c>
      <c r="D387" s="203">
        <f>AVERAGE(D218:D248)</f>
        <v>1518.0645161290322</v>
      </c>
    </row>
    <row r="388" spans="1:4" x14ac:dyDescent="0.2">
      <c r="A388" s="72">
        <v>42248</v>
      </c>
      <c r="B388" s="213">
        <f>ROUND(SUM(B249:B278)*1.9835,-1)</f>
        <v>540</v>
      </c>
      <c r="C388" s="17">
        <f>AVERAGE(C249:C278)</f>
        <v>22.430930112293144</v>
      </c>
      <c r="D388" s="203">
        <f>AVERAGE(D249:D278)</f>
        <v>1997.7676566193852</v>
      </c>
    </row>
    <row r="389" spans="1:4" x14ac:dyDescent="0.2">
      <c r="A389" s="72">
        <v>42278</v>
      </c>
      <c r="B389" s="213">
        <f>ROUND(SUM(B279:B309)*1.9835,-1)</f>
        <v>2950</v>
      </c>
      <c r="C389" s="17">
        <f>AVERAGE(C279:C309)</f>
        <v>20.282026881122661</v>
      </c>
      <c r="D389" s="203">
        <f>AVERAGE(D279:D309)</f>
        <v>1552.6470971338724</v>
      </c>
    </row>
    <row r="390" spans="1:4" x14ac:dyDescent="0.2">
      <c r="A390" s="72">
        <v>42309</v>
      </c>
      <c r="B390" s="213">
        <f>ROUND(SUM(B310:B339)*1.9835,-1)</f>
        <v>3270</v>
      </c>
      <c r="C390" s="17">
        <f>AVERAGE(C310:C339)</f>
        <v>11.286990903928967</v>
      </c>
      <c r="D390" s="203">
        <f>AVERAGE(D310:D339)</f>
        <v>1648.164790811958</v>
      </c>
    </row>
    <row r="391" spans="1:4" x14ac:dyDescent="0.2">
      <c r="A391" s="73">
        <v>42339</v>
      </c>
      <c r="B391" s="214">
        <f>ROUND(SUM(B340:B370)*1.9835,-1)</f>
        <v>7760</v>
      </c>
      <c r="C391" s="57">
        <f>AVERAGE(C340:C370)</f>
        <v>8.693548387096774</v>
      </c>
      <c r="D391" s="206">
        <f>AVERAGE(D340:D370)</f>
        <v>2414.516129032258</v>
      </c>
    </row>
    <row r="392" spans="1:4" ht="15" x14ac:dyDescent="0.25">
      <c r="A392" s="6" t="s">
        <v>96</v>
      </c>
    </row>
  </sheetData>
  <mergeCells count="1">
    <mergeCell ref="A1:F1"/>
  </mergeCells>
  <hyperlinks>
    <hyperlink ref="A373" r:id="rId1"/>
  </hyperlinks>
  <pageMargins left="0.7" right="0.7" top="0.75" bottom="0.75" header="0.3" footer="0.3"/>
  <pageSetup fitToHeight="0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80"/>
  <sheetViews>
    <sheetView zoomScale="80" zoomScaleNormal="80" workbookViewId="0">
      <pane xSplit="1" ySplit="5" topLeftCell="B66" activePane="bottomRight" state="frozen"/>
      <selection pane="topRight" activeCell="B1" sqref="B1"/>
      <selection pane="bottomLeft" activeCell="A7" sqref="A7"/>
      <selection pane="bottomRight" activeCell="N61" sqref="N61:O61"/>
    </sheetView>
  </sheetViews>
  <sheetFormatPr defaultColWidth="9.140625" defaultRowHeight="14.25" x14ac:dyDescent="0.2"/>
  <cols>
    <col min="1" max="3" width="18.7109375" style="3" customWidth="1"/>
    <col min="4" max="4" width="18.7109375" style="211" customWidth="1"/>
    <col min="5" max="9" width="18.7109375" style="3" customWidth="1"/>
    <col min="10" max="10" width="9.140625" style="3" customWidth="1"/>
    <col min="11" max="11" width="9.140625" style="3" hidden="1" customWidth="1"/>
    <col min="12" max="12" width="12.140625" style="3" hidden="1" customWidth="1"/>
    <col min="13" max="15" width="9.140625" style="3" customWidth="1"/>
    <col min="16" max="16384" width="9.140625" style="3"/>
  </cols>
  <sheetData>
    <row r="1" spans="1:14" ht="15" x14ac:dyDescent="0.25">
      <c r="A1" s="6" t="s">
        <v>159</v>
      </c>
    </row>
    <row r="2" spans="1:14" ht="15" x14ac:dyDescent="0.2">
      <c r="A2" s="259"/>
      <c r="B2" s="346" t="s">
        <v>123</v>
      </c>
      <c r="C2" s="346"/>
      <c r="D2" s="346"/>
      <c r="E2" s="346"/>
      <c r="F2" s="346"/>
      <c r="G2" s="346" t="s">
        <v>104</v>
      </c>
      <c r="H2" s="346" t="s">
        <v>124</v>
      </c>
      <c r="I2" s="346" t="s">
        <v>125</v>
      </c>
    </row>
    <row r="3" spans="1:14" ht="60" customHeight="1" x14ac:dyDescent="0.2">
      <c r="A3" s="14" t="s">
        <v>80</v>
      </c>
      <c r="B3" s="14" t="s">
        <v>126</v>
      </c>
      <c r="C3" s="14" t="s">
        <v>127</v>
      </c>
      <c r="D3" s="199" t="s">
        <v>83</v>
      </c>
      <c r="E3" s="14" t="s">
        <v>82</v>
      </c>
      <c r="F3" s="14" t="s">
        <v>128</v>
      </c>
      <c r="G3" s="346"/>
      <c r="H3" s="346"/>
      <c r="I3" s="346"/>
      <c r="K3" s="186" t="s">
        <v>345</v>
      </c>
      <c r="L3" s="186"/>
      <c r="M3" s="186"/>
      <c r="N3" s="186"/>
    </row>
    <row r="4" spans="1:14" ht="15" x14ac:dyDescent="0.2">
      <c r="A4" s="15" t="s">
        <v>84</v>
      </c>
      <c r="B4" s="15" t="s">
        <v>114</v>
      </c>
      <c r="C4" s="15" t="s">
        <v>114</v>
      </c>
      <c r="D4" s="200" t="s">
        <v>114</v>
      </c>
      <c r="E4" s="15" t="s">
        <v>114</v>
      </c>
      <c r="F4" s="15" t="s">
        <v>114</v>
      </c>
      <c r="G4" s="15" t="s">
        <v>114</v>
      </c>
      <c r="H4" s="15" t="s">
        <v>114</v>
      </c>
      <c r="I4" s="15" t="s">
        <v>114</v>
      </c>
    </row>
    <row r="5" spans="1:14" ht="15" x14ac:dyDescent="0.2">
      <c r="A5" s="15" t="s">
        <v>87</v>
      </c>
      <c r="B5" s="15" t="s">
        <v>91</v>
      </c>
      <c r="C5" s="15" t="s">
        <v>129</v>
      </c>
      <c r="D5" s="200" t="s">
        <v>90</v>
      </c>
      <c r="E5" s="15" t="s">
        <v>89</v>
      </c>
      <c r="F5" s="15" t="s">
        <v>130</v>
      </c>
      <c r="G5" s="15" t="s">
        <v>92</v>
      </c>
      <c r="H5" s="15" t="s">
        <v>91</v>
      </c>
      <c r="I5" s="15" t="s">
        <v>92</v>
      </c>
      <c r="L5" s="87"/>
      <c r="M5" s="87"/>
      <c r="N5" s="87"/>
    </row>
    <row r="6" spans="1:14" x14ac:dyDescent="0.2">
      <c r="A6" s="63">
        <v>42013</v>
      </c>
      <c r="B6" s="93"/>
      <c r="C6" s="94"/>
      <c r="D6" s="238"/>
      <c r="E6" s="94"/>
      <c r="F6" s="93"/>
      <c r="G6" s="94"/>
      <c r="H6" s="93"/>
      <c r="I6" s="97"/>
      <c r="K6" s="190"/>
      <c r="L6" s="87"/>
      <c r="M6" s="87"/>
      <c r="N6" s="87"/>
    </row>
    <row r="7" spans="1:14" x14ac:dyDescent="0.2">
      <c r="A7" s="64">
        <v>42017</v>
      </c>
      <c r="B7" s="45">
        <v>11.5</v>
      </c>
      <c r="C7" s="46">
        <v>7.8</v>
      </c>
      <c r="D7" s="203">
        <v>2800</v>
      </c>
      <c r="E7" s="46">
        <v>12.1</v>
      </c>
      <c r="F7" s="45">
        <v>20.2</v>
      </c>
      <c r="G7" s="46">
        <v>1.38</v>
      </c>
      <c r="H7" s="45">
        <v>2</v>
      </c>
      <c r="I7" s="98">
        <v>13</v>
      </c>
      <c r="K7" s="190">
        <f t="shared" ref="K7:K52" si="0">G7</f>
        <v>1.38</v>
      </c>
      <c r="L7" s="87"/>
      <c r="M7" s="87"/>
      <c r="N7" s="87"/>
    </row>
    <row r="8" spans="1:14" x14ac:dyDescent="0.2">
      <c r="A8" s="64">
        <v>42027</v>
      </c>
      <c r="B8" s="45">
        <v>12.2</v>
      </c>
      <c r="C8" s="46">
        <v>7.8</v>
      </c>
      <c r="D8" s="203">
        <v>2957</v>
      </c>
      <c r="E8" s="46">
        <v>10.6</v>
      </c>
      <c r="F8" s="45">
        <v>21.5</v>
      </c>
      <c r="G8" s="46">
        <v>0.85799999999999998</v>
      </c>
      <c r="H8" s="45">
        <v>2.8</v>
      </c>
      <c r="I8" s="99"/>
      <c r="K8" s="190">
        <f t="shared" si="0"/>
        <v>0.85799999999999998</v>
      </c>
      <c r="L8" s="87"/>
      <c r="M8" s="87"/>
      <c r="N8" s="87"/>
    </row>
    <row r="9" spans="1:14" x14ac:dyDescent="0.2">
      <c r="A9" s="64">
        <v>42034</v>
      </c>
      <c r="B9" s="95"/>
      <c r="C9" s="96"/>
      <c r="D9" s="209"/>
      <c r="E9" s="96"/>
      <c r="F9" s="95"/>
      <c r="G9" s="96"/>
      <c r="H9" s="95"/>
      <c r="I9" s="99"/>
      <c r="K9" s="190"/>
    </row>
    <row r="10" spans="1:14" x14ac:dyDescent="0.2">
      <c r="A10" s="64">
        <v>42039</v>
      </c>
      <c r="B10" s="45">
        <v>10.7</v>
      </c>
      <c r="C10" s="46">
        <v>7.9</v>
      </c>
      <c r="D10" s="203">
        <v>3021</v>
      </c>
      <c r="E10" s="46">
        <v>14.3</v>
      </c>
      <c r="F10" s="45">
        <v>43.7</v>
      </c>
      <c r="G10" s="46">
        <v>1.1499999999999999</v>
      </c>
      <c r="H10" s="45">
        <v>2.5</v>
      </c>
      <c r="I10" s="99"/>
      <c r="K10" s="190">
        <f t="shared" si="0"/>
        <v>1.1499999999999999</v>
      </c>
    </row>
    <row r="11" spans="1:14" x14ac:dyDescent="0.2">
      <c r="A11" s="64">
        <v>42048</v>
      </c>
      <c r="B11" s="45">
        <v>9.9</v>
      </c>
      <c r="C11" s="46">
        <v>7.8</v>
      </c>
      <c r="D11" s="203">
        <v>2813</v>
      </c>
      <c r="E11" s="46">
        <v>16.2</v>
      </c>
      <c r="F11" s="45">
        <v>49.7</v>
      </c>
      <c r="G11" s="46">
        <v>1.1000000000000001</v>
      </c>
      <c r="H11" s="45">
        <v>2.2000000000000002</v>
      </c>
      <c r="I11" s="99"/>
      <c r="K11" s="190">
        <f t="shared" si="0"/>
        <v>1.1000000000000001</v>
      </c>
    </row>
    <row r="12" spans="1:14" x14ac:dyDescent="0.2">
      <c r="A12" s="64">
        <v>42054</v>
      </c>
      <c r="B12" s="45">
        <v>10.4</v>
      </c>
      <c r="C12" s="46">
        <v>7.8</v>
      </c>
      <c r="D12" s="203">
        <v>2570</v>
      </c>
      <c r="E12" s="46">
        <v>15.1</v>
      </c>
      <c r="F12" s="95"/>
      <c r="G12" s="46">
        <v>0.94499999999999995</v>
      </c>
      <c r="H12" s="45">
        <v>2</v>
      </c>
      <c r="I12" s="102">
        <v>10</v>
      </c>
      <c r="K12" s="190">
        <f t="shared" si="0"/>
        <v>0.94499999999999995</v>
      </c>
    </row>
    <row r="13" spans="1:14" x14ac:dyDescent="0.2">
      <c r="A13" s="64">
        <v>42062</v>
      </c>
      <c r="B13" s="45">
        <v>9.1999999999999993</v>
      </c>
      <c r="C13" s="46">
        <v>7.9</v>
      </c>
      <c r="D13" s="203">
        <v>2578</v>
      </c>
      <c r="E13" s="46">
        <v>14.9</v>
      </c>
      <c r="F13" s="45">
        <v>50.2</v>
      </c>
      <c r="G13" s="46">
        <v>0.88900000000000001</v>
      </c>
      <c r="H13" s="45">
        <v>2.1</v>
      </c>
      <c r="I13" s="99"/>
      <c r="K13" s="190">
        <f t="shared" si="0"/>
        <v>0.88900000000000001</v>
      </c>
    </row>
    <row r="14" spans="1:14" x14ac:dyDescent="0.2">
      <c r="A14" s="64">
        <v>42069</v>
      </c>
      <c r="B14" s="45">
        <v>10.1</v>
      </c>
      <c r="C14" s="46">
        <v>8</v>
      </c>
      <c r="D14" s="203">
        <v>3177</v>
      </c>
      <c r="E14" s="46">
        <v>16</v>
      </c>
      <c r="F14" s="45">
        <v>57.2</v>
      </c>
      <c r="G14" s="46" t="s">
        <v>257</v>
      </c>
      <c r="H14" s="45">
        <v>3.3</v>
      </c>
      <c r="I14" s="99"/>
      <c r="K14" s="190">
        <v>3.51</v>
      </c>
    </row>
    <row r="15" spans="1:14" x14ac:dyDescent="0.2">
      <c r="A15" s="64">
        <v>42076</v>
      </c>
      <c r="B15" s="45">
        <v>8.1999999999999993</v>
      </c>
      <c r="C15" s="46">
        <v>7.8</v>
      </c>
      <c r="D15" s="203">
        <v>2667</v>
      </c>
      <c r="E15" s="46">
        <v>17.100000000000001</v>
      </c>
      <c r="F15" s="45">
        <v>65.5</v>
      </c>
      <c r="G15" s="46">
        <v>1.05</v>
      </c>
      <c r="H15" s="45">
        <v>2</v>
      </c>
      <c r="I15" s="99"/>
      <c r="K15" s="190">
        <f t="shared" si="0"/>
        <v>1.05</v>
      </c>
    </row>
    <row r="16" spans="1:14" x14ac:dyDescent="0.2">
      <c r="A16" s="64">
        <v>42083</v>
      </c>
      <c r="B16" s="95"/>
      <c r="C16" s="96"/>
      <c r="D16" s="209"/>
      <c r="E16" s="96"/>
      <c r="F16" s="95"/>
      <c r="G16" s="46">
        <v>0.995</v>
      </c>
      <c r="H16" s="45">
        <v>2.2000000000000002</v>
      </c>
      <c r="I16" s="102">
        <v>11</v>
      </c>
      <c r="K16" s="190">
        <f t="shared" si="0"/>
        <v>0.995</v>
      </c>
    </row>
    <row r="17" spans="1:11" x14ac:dyDescent="0.2">
      <c r="A17" s="64">
        <v>42090</v>
      </c>
      <c r="B17" s="95"/>
      <c r="C17" s="96"/>
      <c r="D17" s="209"/>
      <c r="E17" s="96"/>
      <c r="F17" s="95"/>
      <c r="G17" s="96"/>
      <c r="H17" s="95"/>
      <c r="I17" s="99"/>
      <c r="K17" s="190"/>
    </row>
    <row r="18" spans="1:11" x14ac:dyDescent="0.2">
      <c r="A18" s="64">
        <v>42095</v>
      </c>
      <c r="B18" s="45">
        <v>14.5</v>
      </c>
      <c r="C18" s="46">
        <v>8</v>
      </c>
      <c r="D18" s="205">
        <v>3292</v>
      </c>
      <c r="E18" s="46">
        <v>16.3</v>
      </c>
      <c r="F18" s="45">
        <v>28.7</v>
      </c>
      <c r="G18" s="46">
        <v>0.84199999999999997</v>
      </c>
      <c r="H18" s="45">
        <v>2.1</v>
      </c>
      <c r="I18" s="102">
        <v>13</v>
      </c>
      <c r="K18" s="190">
        <f t="shared" si="0"/>
        <v>0.84199999999999997</v>
      </c>
    </row>
    <row r="19" spans="1:11" x14ac:dyDescent="0.2">
      <c r="A19" s="64">
        <v>42104</v>
      </c>
      <c r="B19" s="45">
        <v>9.4</v>
      </c>
      <c r="C19" s="46">
        <v>8.1</v>
      </c>
      <c r="D19" s="203">
        <v>2726</v>
      </c>
      <c r="E19" s="46">
        <v>17.399999999999999</v>
      </c>
      <c r="F19" s="45">
        <v>36</v>
      </c>
      <c r="G19" s="46">
        <v>0.48499999999999999</v>
      </c>
      <c r="H19" s="45">
        <v>1.7</v>
      </c>
      <c r="I19" s="99"/>
      <c r="K19" s="190">
        <f t="shared" si="0"/>
        <v>0.48499999999999999</v>
      </c>
    </row>
    <row r="20" spans="1:11" x14ac:dyDescent="0.2">
      <c r="A20" s="64">
        <v>42110</v>
      </c>
      <c r="B20" s="45">
        <v>9.6</v>
      </c>
      <c r="C20" s="46">
        <v>8.1</v>
      </c>
      <c r="D20" s="203">
        <v>3100</v>
      </c>
      <c r="E20" s="46">
        <v>17</v>
      </c>
      <c r="F20" s="45">
        <v>23.8</v>
      </c>
      <c r="G20" s="46">
        <v>0.752</v>
      </c>
      <c r="H20" s="45">
        <v>2</v>
      </c>
      <c r="I20" s="102">
        <v>14</v>
      </c>
      <c r="K20" s="190">
        <f t="shared" si="0"/>
        <v>0.752</v>
      </c>
    </row>
    <row r="21" spans="1:11" x14ac:dyDescent="0.2">
      <c r="A21" s="64">
        <v>42118</v>
      </c>
      <c r="B21" s="45">
        <v>9.1</v>
      </c>
      <c r="C21" s="46">
        <v>8.1</v>
      </c>
      <c r="D21" s="203">
        <v>3018</v>
      </c>
      <c r="E21" s="46">
        <v>19.7</v>
      </c>
      <c r="F21" s="45">
        <v>40.9</v>
      </c>
      <c r="G21" s="46" t="s">
        <v>252</v>
      </c>
      <c r="H21" s="45">
        <v>1.8</v>
      </c>
      <c r="I21" s="99"/>
      <c r="K21" s="196">
        <v>0.39900000000000002</v>
      </c>
    </row>
    <row r="22" spans="1:11" x14ac:dyDescent="0.2">
      <c r="A22" s="64">
        <v>42125</v>
      </c>
      <c r="B22" s="45">
        <v>7.9</v>
      </c>
      <c r="C22" s="46">
        <v>8.1</v>
      </c>
      <c r="D22" s="203">
        <v>2829</v>
      </c>
      <c r="E22" s="46">
        <v>23.7</v>
      </c>
      <c r="F22" s="45">
        <v>31.8</v>
      </c>
      <c r="G22" s="47">
        <v>0.41699999999999998</v>
      </c>
      <c r="H22" s="45">
        <v>1.4</v>
      </c>
      <c r="I22" s="99"/>
      <c r="K22" s="190">
        <f t="shared" si="0"/>
        <v>0.41699999999999998</v>
      </c>
    </row>
    <row r="23" spans="1:11" x14ac:dyDescent="0.2">
      <c r="A23" s="64">
        <v>42132</v>
      </c>
      <c r="B23" s="95"/>
      <c r="C23" s="96"/>
      <c r="D23" s="209"/>
      <c r="E23" s="96"/>
      <c r="F23" s="95"/>
      <c r="G23" s="92"/>
      <c r="H23" s="95"/>
      <c r="I23" s="99"/>
      <c r="K23" s="190"/>
    </row>
    <row r="24" spans="1:11" x14ac:dyDescent="0.2">
      <c r="A24" s="64">
        <v>42139</v>
      </c>
      <c r="B24" s="45">
        <v>9.5</v>
      </c>
      <c r="C24" s="46">
        <v>8</v>
      </c>
      <c r="D24" s="203">
        <v>2519</v>
      </c>
      <c r="E24" s="46">
        <v>20.9</v>
      </c>
      <c r="F24" s="45">
        <v>36.299999999999997</v>
      </c>
      <c r="G24" s="47">
        <v>0.43</v>
      </c>
      <c r="H24" s="45">
        <v>0.96</v>
      </c>
      <c r="I24" s="99"/>
      <c r="K24" s="190">
        <f t="shared" si="0"/>
        <v>0.43</v>
      </c>
    </row>
    <row r="25" spans="1:11" x14ac:dyDescent="0.2">
      <c r="A25" s="64">
        <v>42145</v>
      </c>
      <c r="B25" s="45">
        <v>10</v>
      </c>
      <c r="C25" s="46">
        <v>7.9</v>
      </c>
      <c r="D25" s="203">
        <v>2517</v>
      </c>
      <c r="E25" s="46">
        <v>18.899999999999999</v>
      </c>
      <c r="F25" s="45">
        <v>24.8</v>
      </c>
      <c r="G25" s="47" t="s">
        <v>252</v>
      </c>
      <c r="H25" s="45">
        <v>0.97</v>
      </c>
      <c r="I25" s="102">
        <v>12</v>
      </c>
      <c r="K25" s="196">
        <v>0.39900000000000002</v>
      </c>
    </row>
    <row r="26" spans="1:11" x14ac:dyDescent="0.2">
      <c r="A26" s="64">
        <v>42151</v>
      </c>
      <c r="B26" s="45">
        <v>14.1</v>
      </c>
      <c r="C26" s="46">
        <v>8.1999999999999993</v>
      </c>
      <c r="D26" s="203">
        <v>3102</v>
      </c>
      <c r="E26" s="46">
        <v>22.3</v>
      </c>
      <c r="F26" s="45">
        <v>35.299999999999997</v>
      </c>
      <c r="G26" s="47" t="s">
        <v>252</v>
      </c>
      <c r="H26" s="45">
        <v>1.4</v>
      </c>
      <c r="I26" s="102">
        <v>13</v>
      </c>
      <c r="K26" s="196">
        <v>0.39900000000000002</v>
      </c>
    </row>
    <row r="27" spans="1:11" x14ac:dyDescent="0.2">
      <c r="A27" s="64">
        <v>42159</v>
      </c>
      <c r="B27" s="95"/>
      <c r="C27" s="46">
        <v>8</v>
      </c>
      <c r="D27" s="203">
        <v>3684</v>
      </c>
      <c r="E27" s="46">
        <v>21.4</v>
      </c>
      <c r="F27" s="45">
        <v>33</v>
      </c>
      <c r="G27" s="47" t="s">
        <v>252</v>
      </c>
      <c r="H27" s="45">
        <v>1.4</v>
      </c>
      <c r="I27" s="99"/>
      <c r="K27" s="196">
        <v>0.39900000000000002</v>
      </c>
    </row>
    <row r="28" spans="1:11" x14ac:dyDescent="0.2">
      <c r="A28" s="64">
        <v>42166</v>
      </c>
      <c r="B28" s="45">
        <v>6.7</v>
      </c>
      <c r="C28" s="46">
        <v>8.3000000000000007</v>
      </c>
      <c r="D28" s="203">
        <v>2026</v>
      </c>
      <c r="E28" s="46">
        <v>28.9</v>
      </c>
      <c r="F28" s="45">
        <v>35.5</v>
      </c>
      <c r="G28" s="47" t="s">
        <v>252</v>
      </c>
      <c r="H28" s="45">
        <v>0.7</v>
      </c>
      <c r="I28" s="99"/>
      <c r="K28" s="196">
        <v>0.39900000000000002</v>
      </c>
    </row>
    <row r="29" spans="1:11" x14ac:dyDescent="0.2">
      <c r="A29" s="64">
        <v>42172</v>
      </c>
      <c r="B29" s="45">
        <v>9.4</v>
      </c>
      <c r="C29" s="46">
        <v>8</v>
      </c>
      <c r="D29" s="203">
        <v>3297</v>
      </c>
      <c r="E29" s="46">
        <v>24.8</v>
      </c>
      <c r="F29" s="45">
        <v>12.2</v>
      </c>
      <c r="G29" s="47" t="s">
        <v>252</v>
      </c>
      <c r="H29" s="45">
        <v>1.2</v>
      </c>
      <c r="I29" s="102">
        <v>13</v>
      </c>
      <c r="K29" s="196">
        <v>0.39900000000000002</v>
      </c>
    </row>
    <row r="30" spans="1:11" x14ac:dyDescent="0.2">
      <c r="A30" s="64">
        <v>42180</v>
      </c>
      <c r="B30" s="45">
        <v>7.1</v>
      </c>
      <c r="C30" s="46">
        <v>8.1</v>
      </c>
      <c r="D30" s="203">
        <v>3240</v>
      </c>
      <c r="E30" s="46">
        <v>27.4</v>
      </c>
      <c r="F30" s="45">
        <v>17.600000000000001</v>
      </c>
      <c r="G30" s="47" t="s">
        <v>252</v>
      </c>
      <c r="H30" s="45">
        <v>1.2</v>
      </c>
      <c r="I30" s="99"/>
      <c r="K30" s="196">
        <v>0.39900000000000002</v>
      </c>
    </row>
    <row r="31" spans="1:11" x14ac:dyDescent="0.2">
      <c r="A31" s="64">
        <v>42184</v>
      </c>
      <c r="B31" s="45">
        <v>13.4</v>
      </c>
      <c r="C31" s="46">
        <v>8.3000000000000007</v>
      </c>
      <c r="D31" s="203">
        <v>4018</v>
      </c>
      <c r="E31" s="46">
        <v>27.2</v>
      </c>
      <c r="F31" s="45">
        <v>6.4</v>
      </c>
      <c r="G31" s="47" t="s">
        <v>252</v>
      </c>
      <c r="H31" s="45">
        <v>1.5</v>
      </c>
      <c r="I31" s="102">
        <v>15</v>
      </c>
      <c r="K31" s="196">
        <v>0.39900000000000002</v>
      </c>
    </row>
    <row r="32" spans="1:11" x14ac:dyDescent="0.2">
      <c r="A32" s="64">
        <v>42194</v>
      </c>
      <c r="B32" s="45">
        <v>8.3000000000000007</v>
      </c>
      <c r="C32" s="46">
        <v>8.1999999999999993</v>
      </c>
      <c r="D32" s="203">
        <v>2381</v>
      </c>
      <c r="E32" s="46">
        <v>27</v>
      </c>
      <c r="F32" s="45">
        <v>17.7</v>
      </c>
      <c r="G32" s="47" t="s">
        <v>304</v>
      </c>
      <c r="H32" s="45">
        <v>0.76</v>
      </c>
      <c r="I32" s="99"/>
      <c r="K32" s="196">
        <v>0.39900000000000002</v>
      </c>
    </row>
    <row r="33" spans="1:11" s="86" customFormat="1" x14ac:dyDescent="0.2">
      <c r="A33" s="64">
        <v>42200</v>
      </c>
      <c r="B33" s="95"/>
      <c r="C33" s="96"/>
      <c r="D33" s="209"/>
      <c r="E33" s="96"/>
      <c r="F33" s="95"/>
      <c r="G33" s="92"/>
      <c r="H33" s="95"/>
      <c r="I33" s="99"/>
      <c r="K33" s="190"/>
    </row>
    <row r="34" spans="1:11" x14ac:dyDescent="0.2">
      <c r="A34" s="64">
        <v>42205</v>
      </c>
      <c r="B34" s="45">
        <v>9.5</v>
      </c>
      <c r="C34" s="46">
        <v>8.1</v>
      </c>
      <c r="D34" s="203">
        <v>1926</v>
      </c>
      <c r="E34" s="46">
        <v>29.2</v>
      </c>
      <c r="F34" s="45">
        <v>20.5</v>
      </c>
      <c r="G34" s="47" t="s">
        <v>304</v>
      </c>
      <c r="H34" s="45">
        <v>0.5</v>
      </c>
      <c r="I34" s="99"/>
      <c r="K34" s="196">
        <v>0.39900000000000002</v>
      </c>
    </row>
    <row r="35" spans="1:11" s="86" customFormat="1" x14ac:dyDescent="0.2">
      <c r="A35" s="64">
        <v>42212</v>
      </c>
      <c r="B35" s="95"/>
      <c r="C35" s="96"/>
      <c r="D35" s="209"/>
      <c r="E35" s="96"/>
      <c r="F35" s="95"/>
      <c r="G35" s="92"/>
      <c r="H35" s="95"/>
      <c r="I35" s="99"/>
      <c r="K35" s="196"/>
    </row>
    <row r="36" spans="1:11" x14ac:dyDescent="0.2">
      <c r="A36" s="64">
        <v>42222</v>
      </c>
      <c r="B36" s="45">
        <v>12.8</v>
      </c>
      <c r="C36" s="46">
        <v>8.1999999999999993</v>
      </c>
      <c r="D36" s="203">
        <v>1635</v>
      </c>
      <c r="E36" s="46">
        <v>26.3</v>
      </c>
      <c r="F36" s="45">
        <v>16.8</v>
      </c>
      <c r="G36" s="47" t="s">
        <v>304</v>
      </c>
      <c r="H36" s="45">
        <v>0.53</v>
      </c>
      <c r="I36" s="99"/>
      <c r="K36" s="196">
        <v>0.39900000000000002</v>
      </c>
    </row>
    <row r="37" spans="1:11" x14ac:dyDescent="0.2">
      <c r="A37" s="64">
        <v>42227</v>
      </c>
      <c r="B37" s="95"/>
      <c r="C37" s="46">
        <v>7.9</v>
      </c>
      <c r="D37" s="203">
        <v>1407</v>
      </c>
      <c r="E37" s="46">
        <v>28.3</v>
      </c>
      <c r="F37" s="45">
        <v>16.3</v>
      </c>
      <c r="G37" s="47" t="s">
        <v>304</v>
      </c>
      <c r="H37" s="45">
        <v>0.47</v>
      </c>
      <c r="I37" s="102">
        <v>9</v>
      </c>
      <c r="K37" s="196">
        <v>0.39900000000000002</v>
      </c>
    </row>
    <row r="38" spans="1:11" x14ac:dyDescent="0.2">
      <c r="A38" s="64">
        <v>42233</v>
      </c>
      <c r="B38" s="95"/>
      <c r="C38" s="46">
        <v>8.1</v>
      </c>
      <c r="D38" s="203">
        <v>1369</v>
      </c>
      <c r="E38" s="46">
        <v>29.2</v>
      </c>
      <c r="F38" s="45">
        <v>16.2</v>
      </c>
      <c r="G38" s="47" t="s">
        <v>304</v>
      </c>
      <c r="H38" s="45">
        <v>0.38</v>
      </c>
      <c r="I38" s="99"/>
      <c r="K38" s="196">
        <v>0.39900000000000002</v>
      </c>
    </row>
    <row r="39" spans="1:11" x14ac:dyDescent="0.2">
      <c r="A39" s="64">
        <v>42240</v>
      </c>
      <c r="B39" s="45">
        <v>9.1</v>
      </c>
      <c r="C39" s="46">
        <v>8</v>
      </c>
      <c r="D39" s="203">
        <v>1382</v>
      </c>
      <c r="E39" s="46">
        <v>21.6</v>
      </c>
      <c r="F39" s="45">
        <v>20.2</v>
      </c>
      <c r="G39" s="47" t="s">
        <v>304</v>
      </c>
      <c r="H39" s="45">
        <v>0.31</v>
      </c>
      <c r="I39" s="99"/>
      <c r="K39" s="196">
        <v>0.39900000000000002</v>
      </c>
    </row>
    <row r="40" spans="1:11" x14ac:dyDescent="0.2">
      <c r="A40" s="64">
        <v>42248</v>
      </c>
      <c r="B40" s="45">
        <v>13.5</v>
      </c>
      <c r="C40" s="46">
        <v>8</v>
      </c>
      <c r="D40" s="203">
        <v>1347</v>
      </c>
      <c r="E40" s="46">
        <v>22.7</v>
      </c>
      <c r="F40" s="316"/>
      <c r="G40" s="47" t="s">
        <v>304</v>
      </c>
      <c r="H40" s="45">
        <v>0.28999999999999998</v>
      </c>
      <c r="I40" s="99"/>
      <c r="K40" s="196">
        <v>0.39900000000000002</v>
      </c>
    </row>
    <row r="41" spans="1:11" x14ac:dyDescent="0.2">
      <c r="A41" s="64">
        <v>42255</v>
      </c>
      <c r="B41" s="45">
        <v>12.2</v>
      </c>
      <c r="C41" s="46">
        <v>8</v>
      </c>
      <c r="D41" s="203">
        <v>1820</v>
      </c>
      <c r="E41" s="46">
        <v>20.100000000000001</v>
      </c>
      <c r="F41" s="316"/>
      <c r="G41" s="47" t="s">
        <v>304</v>
      </c>
      <c r="H41" s="45">
        <v>0.56999999999999995</v>
      </c>
      <c r="I41" s="99"/>
      <c r="K41" s="196">
        <v>0.39900000000000002</v>
      </c>
    </row>
    <row r="42" spans="1:11" s="86" customFormat="1" x14ac:dyDescent="0.2">
      <c r="A42" s="64">
        <v>42265</v>
      </c>
      <c r="B42" s="95"/>
      <c r="C42" s="96"/>
      <c r="D42" s="209"/>
      <c r="E42" s="96"/>
      <c r="F42" s="316"/>
      <c r="G42" s="92"/>
      <c r="H42" s="95"/>
      <c r="I42" s="99"/>
      <c r="K42" s="196"/>
    </row>
    <row r="43" spans="1:11" x14ac:dyDescent="0.2">
      <c r="A43" s="64">
        <v>42268</v>
      </c>
      <c r="B43" s="45">
        <v>9.3000000000000007</v>
      </c>
      <c r="C43" s="46">
        <v>7.9</v>
      </c>
      <c r="D43" s="203">
        <v>2072</v>
      </c>
      <c r="E43" s="46">
        <v>23.5</v>
      </c>
      <c r="F43" s="45">
        <v>7.1</v>
      </c>
      <c r="G43" s="47" t="s">
        <v>304</v>
      </c>
      <c r="H43" s="45">
        <v>0.97</v>
      </c>
      <c r="I43" s="99"/>
      <c r="K43" s="196">
        <v>0.39900000000000002</v>
      </c>
    </row>
    <row r="44" spans="1:11" x14ac:dyDescent="0.2">
      <c r="A44" s="64">
        <v>42275</v>
      </c>
      <c r="B44" s="45">
        <v>10</v>
      </c>
      <c r="C44" s="46">
        <v>8.1</v>
      </c>
      <c r="D44" s="203">
        <v>2283</v>
      </c>
      <c r="E44" s="46">
        <v>22.7</v>
      </c>
      <c r="F44" s="45">
        <v>7.4</v>
      </c>
      <c r="G44" s="47" t="s">
        <v>304</v>
      </c>
      <c r="H44" s="45">
        <v>1</v>
      </c>
      <c r="I44" s="102">
        <v>13</v>
      </c>
      <c r="K44" s="196">
        <v>0.39900000000000002</v>
      </c>
    </row>
    <row r="45" spans="1:11" s="86" customFormat="1" x14ac:dyDescent="0.2">
      <c r="A45" s="64">
        <v>42282</v>
      </c>
      <c r="B45" s="95"/>
      <c r="C45" s="96"/>
      <c r="D45" s="209"/>
      <c r="E45" s="96"/>
      <c r="F45" s="45">
        <v>24.1</v>
      </c>
      <c r="G45" s="47" t="s">
        <v>304</v>
      </c>
      <c r="H45" s="45">
        <v>0.63</v>
      </c>
      <c r="I45" s="99"/>
      <c r="K45" s="196">
        <v>0.39900000000000002</v>
      </c>
    </row>
    <row r="46" spans="1:11" s="86" customFormat="1" x14ac:dyDescent="0.2">
      <c r="A46" s="64">
        <v>42293</v>
      </c>
      <c r="B46" s="45">
        <v>8.3000000000000007</v>
      </c>
      <c r="C46" s="46">
        <v>7.9</v>
      </c>
      <c r="D46" s="203">
        <v>1217</v>
      </c>
      <c r="E46" s="46">
        <v>22</v>
      </c>
      <c r="F46" s="45">
        <v>12</v>
      </c>
      <c r="G46" s="47" t="s">
        <v>304</v>
      </c>
      <c r="H46" s="45">
        <v>0.48</v>
      </c>
      <c r="I46" s="99"/>
      <c r="K46" s="196">
        <v>0.39900000000000002</v>
      </c>
    </row>
    <row r="47" spans="1:11" s="86" customFormat="1" x14ac:dyDescent="0.2">
      <c r="A47" s="64">
        <v>42296</v>
      </c>
      <c r="B47" s="45">
        <v>9.8000000000000007</v>
      </c>
      <c r="C47" s="46">
        <v>7.9</v>
      </c>
      <c r="D47" s="203">
        <v>1401</v>
      </c>
      <c r="E47" s="46">
        <v>17.899999999999999</v>
      </c>
      <c r="F47" s="45">
        <v>7.9</v>
      </c>
      <c r="G47" s="47" t="s">
        <v>304</v>
      </c>
      <c r="H47" s="45">
        <v>0.63</v>
      </c>
      <c r="I47" s="99"/>
      <c r="K47" s="196">
        <v>0.39900000000000002</v>
      </c>
    </row>
    <row r="48" spans="1:11" x14ac:dyDescent="0.2">
      <c r="A48" s="64">
        <v>42303</v>
      </c>
      <c r="B48" s="45">
        <v>11.6</v>
      </c>
      <c r="C48" s="46">
        <v>7.6</v>
      </c>
      <c r="D48" s="203">
        <v>1577</v>
      </c>
      <c r="E48" s="46">
        <v>16.899999999999999</v>
      </c>
      <c r="F48" s="45">
        <v>8.1999999999999993</v>
      </c>
      <c r="G48" s="47" t="s">
        <v>304</v>
      </c>
      <c r="H48" s="45">
        <v>0.68</v>
      </c>
      <c r="I48" s="102">
        <v>9</v>
      </c>
      <c r="K48" s="196">
        <v>0.39900000000000002</v>
      </c>
    </row>
    <row r="49" spans="1:11" x14ac:dyDescent="0.2">
      <c r="A49" s="64">
        <v>42314</v>
      </c>
      <c r="B49" s="45">
        <v>14.4</v>
      </c>
      <c r="C49" s="46">
        <v>7.8</v>
      </c>
      <c r="D49" s="203">
        <v>1506</v>
      </c>
      <c r="E49" s="46">
        <v>10.8</v>
      </c>
      <c r="F49" s="45">
        <v>8.6999999999999993</v>
      </c>
      <c r="G49" s="47" t="s">
        <v>304</v>
      </c>
      <c r="H49" s="45">
        <v>0.72</v>
      </c>
      <c r="I49" s="99"/>
      <c r="K49" s="196">
        <v>0.39900000000000002</v>
      </c>
    </row>
    <row r="50" spans="1:11" x14ac:dyDescent="0.2">
      <c r="A50" s="64">
        <v>42317</v>
      </c>
      <c r="B50" s="95"/>
      <c r="C50" s="96"/>
      <c r="D50" s="209"/>
      <c r="E50" s="96"/>
      <c r="F50" s="95"/>
      <c r="G50" s="92"/>
      <c r="H50" s="95"/>
      <c r="I50" s="99"/>
      <c r="K50" s="196"/>
    </row>
    <row r="51" spans="1:11" x14ac:dyDescent="0.2">
      <c r="A51" s="64">
        <v>42328</v>
      </c>
      <c r="B51" s="45">
        <v>9.6999999999999993</v>
      </c>
      <c r="C51" s="46">
        <v>8.1</v>
      </c>
      <c r="D51" s="203">
        <v>1660</v>
      </c>
      <c r="E51" s="46">
        <v>13.7</v>
      </c>
      <c r="F51" s="45">
        <v>14.6</v>
      </c>
      <c r="G51" s="47" t="s">
        <v>304</v>
      </c>
      <c r="H51" s="45">
        <v>0.98</v>
      </c>
      <c r="I51" s="99"/>
      <c r="K51" s="196">
        <v>0.39900000000000002</v>
      </c>
    </row>
    <row r="52" spans="1:11" x14ac:dyDescent="0.2">
      <c r="A52" s="64">
        <v>42331</v>
      </c>
      <c r="B52" s="45">
        <v>9.4</v>
      </c>
      <c r="C52" s="46">
        <v>7.8</v>
      </c>
      <c r="D52" s="203">
        <v>1914</v>
      </c>
      <c r="E52" s="46">
        <v>14</v>
      </c>
      <c r="F52" s="45">
        <v>10.1</v>
      </c>
      <c r="G52" s="47">
        <v>0.69899999999999995</v>
      </c>
      <c r="H52" s="45">
        <v>1.4</v>
      </c>
      <c r="I52" s="102">
        <v>10</v>
      </c>
      <c r="K52" s="190">
        <f t="shared" si="0"/>
        <v>0.69899999999999995</v>
      </c>
    </row>
    <row r="53" spans="1:11" x14ac:dyDescent="0.2">
      <c r="A53" s="64">
        <v>42338</v>
      </c>
      <c r="B53" s="45">
        <v>11.3</v>
      </c>
      <c r="C53" s="46">
        <v>8.1</v>
      </c>
      <c r="D53" s="203">
        <v>2315</v>
      </c>
      <c r="E53" s="46">
        <v>7.1</v>
      </c>
      <c r="F53" s="45">
        <v>6.7</v>
      </c>
      <c r="G53" s="47" t="s">
        <v>326</v>
      </c>
      <c r="H53" s="45">
        <v>2.2999999999999998</v>
      </c>
      <c r="I53" s="99"/>
      <c r="K53" s="190">
        <v>2.0499999999999998</v>
      </c>
    </row>
    <row r="54" spans="1:11" x14ac:dyDescent="0.2">
      <c r="A54" s="64">
        <v>42345</v>
      </c>
      <c r="B54" s="45">
        <v>10.4</v>
      </c>
      <c r="C54" s="46">
        <v>7.9</v>
      </c>
      <c r="D54" s="203">
        <v>2276</v>
      </c>
      <c r="E54" s="46">
        <v>12.6</v>
      </c>
      <c r="F54" s="45">
        <v>7.3</v>
      </c>
      <c r="G54" s="47" t="s">
        <v>304</v>
      </c>
      <c r="H54" s="45">
        <v>0.56999999999999995</v>
      </c>
      <c r="I54" s="99"/>
      <c r="K54" s="196">
        <v>0.39900000000000002</v>
      </c>
    </row>
    <row r="55" spans="1:11" x14ac:dyDescent="0.2">
      <c r="A55" s="64">
        <v>42353</v>
      </c>
      <c r="B55" s="45">
        <v>11.1</v>
      </c>
      <c r="C55" s="46">
        <v>8.1999999999999993</v>
      </c>
      <c r="D55" s="203">
        <v>2610</v>
      </c>
      <c r="E55" s="46">
        <v>10.6</v>
      </c>
      <c r="F55" s="45">
        <v>7.5</v>
      </c>
      <c r="G55" s="47" t="s">
        <v>327</v>
      </c>
      <c r="H55" s="45">
        <v>3.1</v>
      </c>
      <c r="I55" s="99"/>
      <c r="K55" s="190">
        <v>1.74</v>
      </c>
    </row>
    <row r="56" spans="1:11" x14ac:dyDescent="0.2">
      <c r="A56" s="64">
        <v>42359</v>
      </c>
      <c r="B56" s="45">
        <v>10.3</v>
      </c>
      <c r="C56" s="46">
        <v>7.9</v>
      </c>
      <c r="D56" s="203">
        <v>2636</v>
      </c>
      <c r="E56" s="46">
        <v>9.3000000000000007</v>
      </c>
      <c r="F56" s="45">
        <v>5.3</v>
      </c>
      <c r="G56" s="47" t="s">
        <v>328</v>
      </c>
      <c r="H56" s="45">
        <v>2.8</v>
      </c>
      <c r="I56" s="99"/>
      <c r="K56" s="190">
        <v>2.56</v>
      </c>
    </row>
    <row r="57" spans="1:11" x14ac:dyDescent="0.2">
      <c r="A57" s="64">
        <v>42367</v>
      </c>
      <c r="B57" s="45">
        <v>10.3</v>
      </c>
      <c r="C57" s="46">
        <v>7.4</v>
      </c>
      <c r="D57" s="203">
        <v>1910</v>
      </c>
      <c r="E57" s="46">
        <v>6.8</v>
      </c>
      <c r="F57" s="45">
        <v>14.7</v>
      </c>
      <c r="G57" s="47" t="s">
        <v>329</v>
      </c>
      <c r="H57" s="45">
        <v>2.2000000000000002</v>
      </c>
      <c r="I57" s="102">
        <v>9</v>
      </c>
      <c r="K57" s="190">
        <v>2.13</v>
      </c>
    </row>
    <row r="58" spans="1:11" ht="15" x14ac:dyDescent="0.25">
      <c r="A58" s="177" t="s">
        <v>96</v>
      </c>
      <c r="B58" s="176"/>
      <c r="C58" s="176"/>
      <c r="D58" s="236"/>
      <c r="E58" s="176"/>
      <c r="F58" s="176"/>
      <c r="G58" s="176"/>
      <c r="H58" s="176"/>
      <c r="I58" s="176"/>
    </row>
    <row r="63" spans="1:11" ht="15" customHeight="1" x14ac:dyDescent="0.25">
      <c r="A63" s="350" t="s">
        <v>131</v>
      </c>
      <c r="B63" s="351"/>
      <c r="C63" s="351"/>
      <c r="D63" s="351"/>
      <c r="E63" s="351"/>
      <c r="F63" s="352"/>
    </row>
    <row r="64" spans="1:11" ht="60" customHeight="1" x14ac:dyDescent="0.2">
      <c r="A64" s="14" t="s">
        <v>80</v>
      </c>
      <c r="B64" s="14" t="s">
        <v>132</v>
      </c>
      <c r="C64" s="14" t="s">
        <v>133</v>
      </c>
      <c r="D64" s="199" t="s">
        <v>134</v>
      </c>
      <c r="E64" s="14" t="s">
        <v>135</v>
      </c>
      <c r="F64" s="14" t="s">
        <v>136</v>
      </c>
    </row>
    <row r="65" spans="1:6" ht="15" x14ac:dyDescent="0.2">
      <c r="A65" s="15" t="s">
        <v>84</v>
      </c>
      <c r="B65" s="15" t="s">
        <v>114</v>
      </c>
      <c r="C65" s="15" t="s">
        <v>114</v>
      </c>
      <c r="D65" s="200" t="s">
        <v>114</v>
      </c>
      <c r="E65" s="15" t="s">
        <v>114</v>
      </c>
      <c r="F65" s="15" t="s">
        <v>114</v>
      </c>
    </row>
    <row r="66" spans="1:6" ht="15" x14ac:dyDescent="0.2">
      <c r="A66" s="15" t="s">
        <v>87</v>
      </c>
      <c r="B66" s="15" t="s">
        <v>91</v>
      </c>
      <c r="C66" s="15" t="s">
        <v>91</v>
      </c>
      <c r="D66" s="200" t="s">
        <v>91</v>
      </c>
      <c r="E66" s="15" t="s">
        <v>91</v>
      </c>
      <c r="F66" s="15" t="s">
        <v>91</v>
      </c>
    </row>
    <row r="67" spans="1:6" x14ac:dyDescent="0.2">
      <c r="A67" s="63">
        <v>42017</v>
      </c>
      <c r="B67" s="79">
        <v>0.38</v>
      </c>
      <c r="C67" s="58">
        <v>0.26</v>
      </c>
      <c r="D67" s="265">
        <v>1.3</v>
      </c>
      <c r="E67" s="58">
        <v>0.11</v>
      </c>
      <c r="F67" s="79">
        <v>9.8000000000000004E-2</v>
      </c>
    </row>
    <row r="68" spans="1:6" x14ac:dyDescent="0.2">
      <c r="A68" s="64">
        <v>42054</v>
      </c>
      <c r="B68" s="76" t="s">
        <v>258</v>
      </c>
      <c r="C68" s="47">
        <v>0.15</v>
      </c>
      <c r="D68" s="266">
        <v>1.4</v>
      </c>
      <c r="E68" s="47">
        <v>0.14000000000000001</v>
      </c>
      <c r="F68" s="76" t="s">
        <v>259</v>
      </c>
    </row>
    <row r="69" spans="1:6" x14ac:dyDescent="0.2">
      <c r="A69" s="64">
        <v>42095</v>
      </c>
      <c r="B69" s="76">
        <v>0.14000000000000001</v>
      </c>
      <c r="C69" s="47">
        <v>9.9000000000000005E-2</v>
      </c>
      <c r="D69" s="266">
        <v>1.3</v>
      </c>
      <c r="E69" s="47">
        <v>0.79</v>
      </c>
      <c r="F69" s="76">
        <v>0.19</v>
      </c>
    </row>
    <row r="70" spans="1:6" x14ac:dyDescent="0.2">
      <c r="A70" s="64">
        <v>42110</v>
      </c>
      <c r="B70" s="76">
        <v>0.28000000000000003</v>
      </c>
      <c r="C70" s="47">
        <v>0.21</v>
      </c>
      <c r="D70" s="266">
        <v>1.4</v>
      </c>
      <c r="E70" s="47">
        <v>0.21</v>
      </c>
      <c r="F70" s="76" t="s">
        <v>260</v>
      </c>
    </row>
    <row r="71" spans="1:6" x14ac:dyDescent="0.2">
      <c r="A71" s="64">
        <v>42145</v>
      </c>
      <c r="B71" s="76" t="s">
        <v>269</v>
      </c>
      <c r="C71" s="47" t="s">
        <v>270</v>
      </c>
      <c r="D71" s="266">
        <v>0.88</v>
      </c>
      <c r="E71" s="47">
        <v>0.14000000000000001</v>
      </c>
      <c r="F71" s="76" t="s">
        <v>301</v>
      </c>
    </row>
    <row r="72" spans="1:6" x14ac:dyDescent="0.2">
      <c r="A72" s="64">
        <v>42151</v>
      </c>
      <c r="B72" s="76" t="s">
        <v>269</v>
      </c>
      <c r="C72" s="47" t="s">
        <v>270</v>
      </c>
      <c r="D72" s="266">
        <v>0.85</v>
      </c>
      <c r="E72" s="47">
        <v>0.17</v>
      </c>
      <c r="F72" s="76">
        <v>4.2999999999999997E-2</v>
      </c>
    </row>
    <row r="73" spans="1:6" x14ac:dyDescent="0.2">
      <c r="A73" s="64">
        <v>42172</v>
      </c>
      <c r="B73" s="76" t="s">
        <v>269</v>
      </c>
      <c r="C73" s="47">
        <v>7.3999999999999996E-2</v>
      </c>
      <c r="D73" s="266">
        <v>0.73</v>
      </c>
      <c r="E73" s="47">
        <v>0.15</v>
      </c>
      <c r="F73" s="76">
        <v>6.2E-2</v>
      </c>
    </row>
    <row r="74" spans="1:6" x14ac:dyDescent="0.2">
      <c r="A74" s="64">
        <v>42184</v>
      </c>
      <c r="B74" s="76" t="s">
        <v>269</v>
      </c>
      <c r="C74" s="47" t="s">
        <v>270</v>
      </c>
      <c r="D74" s="266">
        <v>0.48</v>
      </c>
      <c r="E74" s="47">
        <v>0.22</v>
      </c>
      <c r="F74" s="76">
        <v>0.11</v>
      </c>
    </row>
    <row r="75" spans="1:6" x14ac:dyDescent="0.2">
      <c r="A75" s="64">
        <v>42227</v>
      </c>
      <c r="B75" s="76" t="s">
        <v>269</v>
      </c>
      <c r="C75" s="47" t="s">
        <v>270</v>
      </c>
      <c r="D75" s="266">
        <v>0.28000000000000003</v>
      </c>
      <c r="E75" s="47">
        <v>8.5999999999999993E-2</v>
      </c>
      <c r="F75" s="76">
        <v>3.9E-2</v>
      </c>
    </row>
    <row r="76" spans="1:6" x14ac:dyDescent="0.2">
      <c r="A76" s="64">
        <v>42275</v>
      </c>
      <c r="B76" s="76" t="s">
        <v>269</v>
      </c>
      <c r="C76" s="47" t="s">
        <v>270</v>
      </c>
      <c r="D76" s="209"/>
      <c r="E76" s="92"/>
      <c r="F76" s="75"/>
    </row>
    <row r="77" spans="1:6" x14ac:dyDescent="0.2">
      <c r="A77" s="64">
        <v>42303</v>
      </c>
      <c r="B77" s="76" t="s">
        <v>269</v>
      </c>
      <c r="C77" s="47" t="s">
        <v>324</v>
      </c>
      <c r="D77" s="209"/>
      <c r="E77" s="92"/>
      <c r="F77" s="75"/>
    </row>
    <row r="78" spans="1:6" x14ac:dyDescent="0.2">
      <c r="A78" s="64">
        <v>42331</v>
      </c>
      <c r="B78" s="76" t="s">
        <v>269</v>
      </c>
      <c r="C78" s="47">
        <v>5.5E-2</v>
      </c>
      <c r="D78" s="209"/>
      <c r="E78" s="92"/>
      <c r="F78" s="75"/>
    </row>
    <row r="79" spans="1:6" x14ac:dyDescent="0.2">
      <c r="A79" s="64">
        <v>42367</v>
      </c>
      <c r="B79" s="76" t="s">
        <v>325</v>
      </c>
      <c r="C79" s="47">
        <v>9.8000000000000004E-2</v>
      </c>
      <c r="D79" s="209"/>
      <c r="E79" s="92"/>
      <c r="F79" s="75"/>
    </row>
    <row r="80" spans="1:6" ht="15" x14ac:dyDescent="0.25">
      <c r="A80" s="177" t="s">
        <v>371</v>
      </c>
      <c r="B80" s="177"/>
      <c r="C80" s="176"/>
      <c r="D80" s="236"/>
      <c r="E80" s="176"/>
      <c r="F80" s="176"/>
    </row>
  </sheetData>
  <mergeCells count="5">
    <mergeCell ref="A63:F63"/>
    <mergeCell ref="B2:F2"/>
    <mergeCell ref="G2:G3"/>
    <mergeCell ref="H2:H3"/>
    <mergeCell ref="I2:I3"/>
  </mergeCells>
  <pageMargins left="0.7" right="0.7" top="0.75" bottom="0.75" header="0.3" footer="0.3"/>
  <pageSetup scale="54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D392"/>
  <sheetViews>
    <sheetView zoomScaleNormal="100" workbookViewId="0">
      <pane xSplit="1" ySplit="5" topLeftCell="B24" activePane="bottomRight" state="frozen"/>
      <selection pane="topRight" activeCell="B1" sqref="B1"/>
      <selection pane="bottomLeft" activeCell="A7" sqref="A7"/>
      <selection pane="bottomRight" activeCell="J18" sqref="J18"/>
    </sheetView>
  </sheetViews>
  <sheetFormatPr defaultColWidth="9.140625" defaultRowHeight="14.25" x14ac:dyDescent="0.2"/>
  <cols>
    <col min="1" max="3" width="20.7109375" style="3" customWidth="1"/>
    <col min="4" max="4" width="20.7109375" style="211" customWidth="1"/>
    <col min="5" max="16384" width="9.140625" style="3"/>
  </cols>
  <sheetData>
    <row r="1" spans="1:4" ht="15" x14ac:dyDescent="0.25">
      <c r="A1" s="6" t="s">
        <v>161</v>
      </c>
    </row>
    <row r="2" spans="1:4" ht="15" x14ac:dyDescent="0.25">
      <c r="A2" s="6" t="s">
        <v>241</v>
      </c>
    </row>
    <row r="3" spans="1:4" s="18" customFormat="1" ht="60" customHeight="1" x14ac:dyDescent="0.2">
      <c r="A3" s="14" t="s">
        <v>80</v>
      </c>
      <c r="B3" s="14" t="s">
        <v>81</v>
      </c>
      <c r="C3" s="14" t="s">
        <v>82</v>
      </c>
      <c r="D3" s="199" t="s">
        <v>83</v>
      </c>
    </row>
    <row r="4" spans="1:4" ht="15" x14ac:dyDescent="0.2">
      <c r="A4" s="15" t="s">
        <v>84</v>
      </c>
      <c r="B4" s="15" t="s">
        <v>139</v>
      </c>
      <c r="C4" s="15" t="s">
        <v>139</v>
      </c>
      <c r="D4" s="200" t="s">
        <v>139</v>
      </c>
    </row>
    <row r="5" spans="1:4" ht="15" x14ac:dyDescent="0.2">
      <c r="A5" s="15" t="s">
        <v>87</v>
      </c>
      <c r="B5" s="15" t="s">
        <v>88</v>
      </c>
      <c r="C5" s="15" t="s">
        <v>89</v>
      </c>
      <c r="D5" s="200" t="s">
        <v>90</v>
      </c>
    </row>
    <row r="6" spans="1:4" s="1" customFormat="1" x14ac:dyDescent="0.25">
      <c r="A6" s="9">
        <v>42005</v>
      </c>
      <c r="B6" s="59">
        <v>90</v>
      </c>
      <c r="C6" s="51">
        <v>6.4</v>
      </c>
      <c r="D6" s="212">
        <v>2430</v>
      </c>
    </row>
    <row r="7" spans="1:4" s="1" customFormat="1" x14ac:dyDescent="0.25">
      <c r="A7" s="10">
        <v>42006</v>
      </c>
      <c r="B7" s="60">
        <v>91</v>
      </c>
      <c r="C7" s="45">
        <v>6.3</v>
      </c>
      <c r="D7" s="213">
        <v>2400</v>
      </c>
    </row>
    <row r="8" spans="1:4" s="1" customFormat="1" x14ac:dyDescent="0.25">
      <c r="A8" s="10">
        <v>42007</v>
      </c>
      <c r="B8" s="60">
        <v>89</v>
      </c>
      <c r="C8" s="45">
        <v>6.6</v>
      </c>
      <c r="D8" s="213">
        <v>2380</v>
      </c>
    </row>
    <row r="9" spans="1:4" s="1" customFormat="1" x14ac:dyDescent="0.25">
      <c r="A9" s="10">
        <v>42008</v>
      </c>
      <c r="B9" s="60">
        <v>85</v>
      </c>
      <c r="C9" s="45">
        <v>7</v>
      </c>
      <c r="D9" s="213">
        <v>2460</v>
      </c>
    </row>
    <row r="10" spans="1:4" s="1" customFormat="1" x14ac:dyDescent="0.25">
      <c r="A10" s="10">
        <v>42009</v>
      </c>
      <c r="B10" s="60">
        <v>83</v>
      </c>
      <c r="C10" s="45">
        <v>7.6</v>
      </c>
      <c r="D10" s="213">
        <v>2480</v>
      </c>
    </row>
    <row r="11" spans="1:4" s="1" customFormat="1" x14ac:dyDescent="0.25">
      <c r="A11" s="10">
        <v>42010</v>
      </c>
      <c r="B11" s="60">
        <v>83</v>
      </c>
      <c r="C11" s="45">
        <v>8.3000000000000007</v>
      </c>
      <c r="D11" s="213">
        <v>2440</v>
      </c>
    </row>
    <row r="12" spans="1:4" s="1" customFormat="1" x14ac:dyDescent="0.25">
      <c r="A12" s="10">
        <v>42011</v>
      </c>
      <c r="B12" s="60">
        <v>85</v>
      </c>
      <c r="C12" s="45">
        <v>8.9</v>
      </c>
      <c r="D12" s="213">
        <v>2390</v>
      </c>
    </row>
    <row r="13" spans="1:4" s="1" customFormat="1" x14ac:dyDescent="0.25">
      <c r="A13" s="10">
        <v>42012</v>
      </c>
      <c r="B13" s="60">
        <v>81</v>
      </c>
      <c r="C13" s="45">
        <v>9.6</v>
      </c>
      <c r="D13" s="213">
        <v>2370</v>
      </c>
    </row>
    <row r="14" spans="1:4" s="1" customFormat="1" x14ac:dyDescent="0.25">
      <c r="A14" s="10">
        <v>42013</v>
      </c>
      <c r="B14" s="60">
        <v>76</v>
      </c>
      <c r="C14" s="45">
        <v>10.1</v>
      </c>
      <c r="D14" s="213">
        <v>2320</v>
      </c>
    </row>
    <row r="15" spans="1:4" s="1" customFormat="1" x14ac:dyDescent="0.25">
      <c r="A15" s="10">
        <v>42014</v>
      </c>
      <c r="B15" s="60">
        <v>72</v>
      </c>
      <c r="C15" s="45">
        <v>11.3</v>
      </c>
      <c r="D15" s="213">
        <v>2340</v>
      </c>
    </row>
    <row r="16" spans="1:4" s="1" customFormat="1" x14ac:dyDescent="0.25">
      <c r="A16" s="10">
        <v>42015</v>
      </c>
      <c r="B16" s="60">
        <v>71</v>
      </c>
      <c r="C16" s="45">
        <v>11.8</v>
      </c>
      <c r="D16" s="213">
        <v>2350</v>
      </c>
    </row>
    <row r="17" spans="1:4" s="1" customFormat="1" x14ac:dyDescent="0.25">
      <c r="A17" s="10">
        <v>42016</v>
      </c>
      <c r="B17" s="60">
        <v>74</v>
      </c>
      <c r="C17" s="45">
        <v>11.7</v>
      </c>
      <c r="D17" s="213">
        <v>2260</v>
      </c>
    </row>
    <row r="18" spans="1:4" s="1" customFormat="1" x14ac:dyDescent="0.25">
      <c r="A18" s="10">
        <v>42017</v>
      </c>
      <c r="B18" s="60">
        <v>81</v>
      </c>
      <c r="C18" s="45">
        <v>11.6</v>
      </c>
      <c r="D18" s="213">
        <v>2200</v>
      </c>
    </row>
    <row r="19" spans="1:4" s="1" customFormat="1" x14ac:dyDescent="0.25">
      <c r="A19" s="10">
        <v>42018</v>
      </c>
      <c r="B19" s="60">
        <v>88</v>
      </c>
      <c r="C19" s="45">
        <v>10.9</v>
      </c>
      <c r="D19" s="213">
        <v>2180</v>
      </c>
    </row>
    <row r="20" spans="1:4" s="1" customFormat="1" x14ac:dyDescent="0.25">
      <c r="A20" s="10">
        <v>42019</v>
      </c>
      <c r="B20" s="60">
        <v>89</v>
      </c>
      <c r="C20" s="45">
        <v>10.6</v>
      </c>
      <c r="D20" s="213">
        <v>2170</v>
      </c>
    </row>
    <row r="21" spans="1:4" s="1" customFormat="1" x14ac:dyDescent="0.25">
      <c r="A21" s="10">
        <v>42020</v>
      </c>
      <c r="B21" s="60">
        <v>89</v>
      </c>
      <c r="C21" s="45">
        <v>10.5</v>
      </c>
      <c r="D21" s="213">
        <v>2180</v>
      </c>
    </row>
    <row r="22" spans="1:4" s="1" customFormat="1" x14ac:dyDescent="0.25">
      <c r="A22" s="10">
        <v>42021</v>
      </c>
      <c r="B22" s="60">
        <v>88</v>
      </c>
      <c r="C22" s="45">
        <v>10.9</v>
      </c>
      <c r="D22" s="213">
        <v>2180</v>
      </c>
    </row>
    <row r="23" spans="1:4" s="1" customFormat="1" x14ac:dyDescent="0.25">
      <c r="A23" s="10">
        <v>42022</v>
      </c>
      <c r="B23" s="60">
        <v>86</v>
      </c>
      <c r="C23" s="45">
        <v>11.2</v>
      </c>
      <c r="D23" s="213">
        <v>2220</v>
      </c>
    </row>
    <row r="24" spans="1:4" s="1" customFormat="1" x14ac:dyDescent="0.25">
      <c r="A24" s="10">
        <v>42023</v>
      </c>
      <c r="B24" s="60">
        <v>81</v>
      </c>
      <c r="C24" s="45">
        <v>11.6</v>
      </c>
      <c r="D24" s="213">
        <v>2310</v>
      </c>
    </row>
    <row r="25" spans="1:4" s="1" customFormat="1" x14ac:dyDescent="0.25">
      <c r="A25" s="10">
        <v>42024</v>
      </c>
      <c r="B25" s="60">
        <v>79</v>
      </c>
      <c r="C25" s="45">
        <v>11.8</v>
      </c>
      <c r="D25" s="213">
        <v>2270</v>
      </c>
    </row>
    <row r="26" spans="1:4" s="1" customFormat="1" x14ac:dyDescent="0.25">
      <c r="A26" s="10">
        <v>42025</v>
      </c>
      <c r="B26" s="60">
        <v>80</v>
      </c>
      <c r="C26" s="45">
        <v>11.6</v>
      </c>
      <c r="D26" s="213">
        <v>2240</v>
      </c>
    </row>
    <row r="27" spans="1:4" s="1" customFormat="1" x14ac:dyDescent="0.25">
      <c r="A27" s="10">
        <v>42026</v>
      </c>
      <c r="B27" s="60">
        <v>78</v>
      </c>
      <c r="C27" s="45">
        <v>11.4</v>
      </c>
      <c r="D27" s="213">
        <v>2330</v>
      </c>
    </row>
    <row r="28" spans="1:4" s="1" customFormat="1" x14ac:dyDescent="0.25">
      <c r="A28" s="10">
        <v>42027</v>
      </c>
      <c r="B28" s="60">
        <v>77</v>
      </c>
      <c r="C28" s="45">
        <v>10.199999999999999</v>
      </c>
      <c r="D28" s="213">
        <v>2420</v>
      </c>
    </row>
    <row r="29" spans="1:4" s="1" customFormat="1" x14ac:dyDescent="0.25">
      <c r="A29" s="10">
        <v>42028</v>
      </c>
      <c r="B29" s="60">
        <v>75</v>
      </c>
      <c r="C29" s="45">
        <v>10.3</v>
      </c>
      <c r="D29" s="213">
        <v>2460</v>
      </c>
    </row>
    <row r="30" spans="1:4" s="1" customFormat="1" x14ac:dyDescent="0.25">
      <c r="A30" s="10">
        <v>42029</v>
      </c>
      <c r="B30" s="60">
        <v>75</v>
      </c>
      <c r="C30" s="45">
        <v>10.1</v>
      </c>
      <c r="D30" s="213">
        <v>2440</v>
      </c>
    </row>
    <row r="31" spans="1:4" s="1" customFormat="1" x14ac:dyDescent="0.25">
      <c r="A31" s="10">
        <v>42030</v>
      </c>
      <c r="B31" s="60">
        <v>77</v>
      </c>
      <c r="C31" s="45">
        <v>9.9</v>
      </c>
      <c r="D31" s="213">
        <v>2390</v>
      </c>
    </row>
    <row r="32" spans="1:4" s="1" customFormat="1" x14ac:dyDescent="0.25">
      <c r="A32" s="10">
        <v>42031</v>
      </c>
      <c r="B32" s="60">
        <v>78</v>
      </c>
      <c r="C32" s="45">
        <v>11.3</v>
      </c>
      <c r="D32" s="213">
        <v>2360</v>
      </c>
    </row>
    <row r="33" spans="1:4" s="1" customFormat="1" x14ac:dyDescent="0.25">
      <c r="A33" s="10">
        <v>42032</v>
      </c>
      <c r="B33" s="60">
        <v>80</v>
      </c>
      <c r="C33" s="45">
        <v>11.5</v>
      </c>
      <c r="D33" s="213">
        <v>2310</v>
      </c>
    </row>
    <row r="34" spans="1:4" s="1" customFormat="1" x14ac:dyDescent="0.25">
      <c r="A34" s="10">
        <v>42033</v>
      </c>
      <c r="B34" s="60">
        <v>78</v>
      </c>
      <c r="C34" s="45">
        <v>12.2</v>
      </c>
      <c r="D34" s="213">
        <v>2340</v>
      </c>
    </row>
    <row r="35" spans="1:4" s="1" customFormat="1" x14ac:dyDescent="0.25">
      <c r="A35" s="10">
        <v>42034</v>
      </c>
      <c r="B35" s="60">
        <v>78</v>
      </c>
      <c r="C35" s="45">
        <v>12.5</v>
      </c>
      <c r="D35" s="213">
        <v>2330</v>
      </c>
    </row>
    <row r="36" spans="1:4" s="1" customFormat="1" x14ac:dyDescent="0.25">
      <c r="A36" s="10">
        <v>42035</v>
      </c>
      <c r="B36" s="60">
        <v>74</v>
      </c>
      <c r="C36" s="45">
        <v>12.5</v>
      </c>
      <c r="D36" s="213">
        <v>2320</v>
      </c>
    </row>
    <row r="37" spans="1:4" s="1" customFormat="1" x14ac:dyDescent="0.25">
      <c r="A37" s="10">
        <v>42036</v>
      </c>
      <c r="B37" s="60">
        <v>76</v>
      </c>
      <c r="C37" s="45">
        <v>12.4</v>
      </c>
      <c r="D37" s="213">
        <v>2350</v>
      </c>
    </row>
    <row r="38" spans="1:4" s="1" customFormat="1" x14ac:dyDescent="0.25">
      <c r="A38" s="10">
        <v>42037</v>
      </c>
      <c r="B38" s="60">
        <v>77</v>
      </c>
      <c r="C38" s="45">
        <v>12.6</v>
      </c>
      <c r="D38" s="213">
        <v>2360</v>
      </c>
    </row>
    <row r="39" spans="1:4" s="1" customFormat="1" x14ac:dyDescent="0.25">
      <c r="A39" s="10">
        <v>42038</v>
      </c>
      <c r="B39" s="60">
        <v>77</v>
      </c>
      <c r="C39" s="45">
        <v>13</v>
      </c>
      <c r="D39" s="213">
        <v>2460</v>
      </c>
    </row>
    <row r="40" spans="1:4" s="1" customFormat="1" x14ac:dyDescent="0.25">
      <c r="A40" s="10">
        <v>42039</v>
      </c>
      <c r="B40" s="60">
        <v>85</v>
      </c>
      <c r="C40" s="45">
        <v>13.8</v>
      </c>
      <c r="D40" s="213">
        <v>2270</v>
      </c>
    </row>
    <row r="41" spans="1:4" s="1" customFormat="1" x14ac:dyDescent="0.25">
      <c r="A41" s="10">
        <v>42040</v>
      </c>
      <c r="B41" s="60">
        <v>91</v>
      </c>
      <c r="C41" s="45">
        <v>13.8</v>
      </c>
      <c r="D41" s="213">
        <v>2040</v>
      </c>
    </row>
    <row r="42" spans="1:4" s="1" customFormat="1" x14ac:dyDescent="0.25">
      <c r="A42" s="10">
        <v>42041</v>
      </c>
      <c r="B42" s="60">
        <v>87</v>
      </c>
      <c r="C42" s="45">
        <v>13.6</v>
      </c>
      <c r="D42" s="213">
        <v>2190</v>
      </c>
    </row>
    <row r="43" spans="1:4" s="1" customFormat="1" x14ac:dyDescent="0.25">
      <c r="A43" s="10">
        <v>42042</v>
      </c>
      <c r="B43" s="60">
        <v>83</v>
      </c>
      <c r="C43" s="45">
        <v>14.9</v>
      </c>
      <c r="D43" s="213">
        <v>2320</v>
      </c>
    </row>
    <row r="44" spans="1:4" s="1" customFormat="1" x14ac:dyDescent="0.25">
      <c r="A44" s="10">
        <v>42043</v>
      </c>
      <c r="B44" s="60">
        <v>87</v>
      </c>
      <c r="C44" s="45">
        <v>16.100000000000001</v>
      </c>
      <c r="D44" s="213">
        <v>2210</v>
      </c>
    </row>
    <row r="45" spans="1:4" s="1" customFormat="1" x14ac:dyDescent="0.25">
      <c r="A45" s="10">
        <v>42044</v>
      </c>
      <c r="B45" s="60">
        <v>104</v>
      </c>
      <c r="C45" s="45">
        <v>16.2</v>
      </c>
      <c r="D45" s="213">
        <v>1970</v>
      </c>
    </row>
    <row r="46" spans="1:4" s="1" customFormat="1" x14ac:dyDescent="0.25">
      <c r="A46" s="10">
        <v>42045</v>
      </c>
      <c r="B46" s="60">
        <v>121</v>
      </c>
      <c r="C46" s="45">
        <v>15.6</v>
      </c>
      <c r="D46" s="213">
        <v>1860</v>
      </c>
    </row>
    <row r="47" spans="1:4" s="1" customFormat="1" x14ac:dyDescent="0.25">
      <c r="A47" s="10">
        <v>42046</v>
      </c>
      <c r="B47" s="60">
        <v>126</v>
      </c>
      <c r="C47" s="45">
        <v>15</v>
      </c>
      <c r="D47" s="213">
        <v>1860</v>
      </c>
    </row>
    <row r="48" spans="1:4" s="1" customFormat="1" x14ac:dyDescent="0.25">
      <c r="A48" s="10">
        <v>42047</v>
      </c>
      <c r="B48" s="60">
        <v>119</v>
      </c>
      <c r="C48" s="45">
        <v>15</v>
      </c>
      <c r="D48" s="213">
        <v>2050</v>
      </c>
    </row>
    <row r="49" spans="1:4" s="1" customFormat="1" x14ac:dyDescent="0.25">
      <c r="A49" s="10">
        <v>42048</v>
      </c>
      <c r="B49" s="60">
        <v>109</v>
      </c>
      <c r="C49" s="45">
        <v>15.6</v>
      </c>
      <c r="D49" s="213">
        <v>2200</v>
      </c>
    </row>
    <row r="50" spans="1:4" s="1" customFormat="1" x14ac:dyDescent="0.25">
      <c r="A50" s="10">
        <v>42049</v>
      </c>
      <c r="B50" s="60">
        <v>103</v>
      </c>
      <c r="C50" s="45">
        <v>16</v>
      </c>
      <c r="D50" s="213">
        <v>2180</v>
      </c>
    </row>
    <row r="51" spans="1:4" s="1" customFormat="1" x14ac:dyDescent="0.25">
      <c r="A51" s="10">
        <v>42050</v>
      </c>
      <c r="B51" s="60">
        <v>105</v>
      </c>
      <c r="C51" s="45">
        <v>16.3</v>
      </c>
      <c r="D51" s="213">
        <v>2100</v>
      </c>
    </row>
    <row r="52" spans="1:4" s="1" customFormat="1" x14ac:dyDescent="0.25">
      <c r="A52" s="10">
        <v>42051</v>
      </c>
      <c r="B52" s="60">
        <v>104</v>
      </c>
      <c r="C52" s="45">
        <v>16.399999999999999</v>
      </c>
      <c r="D52" s="213">
        <v>2040</v>
      </c>
    </row>
    <row r="53" spans="1:4" s="1" customFormat="1" x14ac:dyDescent="0.25">
      <c r="A53" s="10">
        <v>42052</v>
      </c>
      <c r="B53" s="60">
        <v>105</v>
      </c>
      <c r="C53" s="45">
        <v>16.399999999999999</v>
      </c>
      <c r="D53" s="213">
        <v>2020</v>
      </c>
    </row>
    <row r="54" spans="1:4" s="1" customFormat="1" x14ac:dyDescent="0.25">
      <c r="A54" s="10">
        <v>42053</v>
      </c>
      <c r="B54" s="60">
        <v>114</v>
      </c>
      <c r="C54" s="45">
        <v>16.2</v>
      </c>
      <c r="D54" s="213">
        <v>1850</v>
      </c>
    </row>
    <row r="55" spans="1:4" s="1" customFormat="1" x14ac:dyDescent="0.25">
      <c r="A55" s="10">
        <v>42054</v>
      </c>
      <c r="B55" s="60">
        <v>106</v>
      </c>
      <c r="C55" s="45">
        <v>15.4</v>
      </c>
      <c r="D55" s="213">
        <v>1960</v>
      </c>
    </row>
    <row r="56" spans="1:4" s="1" customFormat="1" x14ac:dyDescent="0.25">
      <c r="A56" s="10">
        <v>42055</v>
      </c>
      <c r="B56" s="60">
        <v>97</v>
      </c>
      <c r="C56" s="45">
        <v>15</v>
      </c>
      <c r="D56" s="213">
        <v>2050</v>
      </c>
    </row>
    <row r="57" spans="1:4" s="1" customFormat="1" x14ac:dyDescent="0.25">
      <c r="A57" s="10">
        <v>42056</v>
      </c>
      <c r="B57" s="60">
        <v>93</v>
      </c>
      <c r="C57" s="45">
        <v>14.6</v>
      </c>
      <c r="D57" s="213">
        <v>2050</v>
      </c>
    </row>
    <row r="58" spans="1:4" s="1" customFormat="1" x14ac:dyDescent="0.25">
      <c r="A58" s="10">
        <v>42057</v>
      </c>
      <c r="B58" s="60">
        <v>97</v>
      </c>
      <c r="C58" s="45">
        <v>13.9</v>
      </c>
      <c r="D58" s="213">
        <v>1970</v>
      </c>
    </row>
    <row r="59" spans="1:4" s="1" customFormat="1" x14ac:dyDescent="0.25">
      <c r="A59" s="10">
        <v>42058</v>
      </c>
      <c r="B59" s="60">
        <v>105</v>
      </c>
      <c r="C59" s="45">
        <v>13</v>
      </c>
      <c r="D59" s="213">
        <v>1870</v>
      </c>
    </row>
    <row r="60" spans="1:4" s="1" customFormat="1" x14ac:dyDescent="0.25">
      <c r="A60" s="10">
        <v>42059</v>
      </c>
      <c r="B60" s="60">
        <v>124</v>
      </c>
      <c r="C60" s="45">
        <v>12.9</v>
      </c>
      <c r="D60" s="213">
        <v>1690</v>
      </c>
    </row>
    <row r="61" spans="1:4" s="1" customFormat="1" x14ac:dyDescent="0.25">
      <c r="A61" s="10">
        <v>42060</v>
      </c>
      <c r="B61" s="60">
        <v>139</v>
      </c>
      <c r="C61" s="45">
        <v>13</v>
      </c>
      <c r="D61" s="213">
        <v>1700</v>
      </c>
    </row>
    <row r="62" spans="1:4" s="1" customFormat="1" x14ac:dyDescent="0.25">
      <c r="A62" s="10">
        <v>42061</v>
      </c>
      <c r="B62" s="60">
        <v>145</v>
      </c>
      <c r="C62" s="45">
        <v>13.4</v>
      </c>
      <c r="D62" s="213">
        <v>1760</v>
      </c>
    </row>
    <row r="63" spans="1:4" s="1" customFormat="1" x14ac:dyDescent="0.25">
      <c r="A63" s="10">
        <v>42062</v>
      </c>
      <c r="B63" s="60">
        <v>133</v>
      </c>
      <c r="C63" s="45">
        <v>14.1</v>
      </c>
      <c r="D63" s="213">
        <v>1980</v>
      </c>
    </row>
    <row r="64" spans="1:4" s="1" customFormat="1" x14ac:dyDescent="0.25">
      <c r="A64" s="10">
        <v>42063</v>
      </c>
      <c r="B64" s="60">
        <v>121</v>
      </c>
      <c r="C64" s="45">
        <v>14.1</v>
      </c>
      <c r="D64" s="213">
        <v>2090</v>
      </c>
    </row>
    <row r="65" spans="1:4" s="1" customFormat="1" x14ac:dyDescent="0.25">
      <c r="A65" s="10">
        <v>42064</v>
      </c>
      <c r="B65" s="60">
        <v>119</v>
      </c>
      <c r="C65" s="45">
        <v>13.7</v>
      </c>
      <c r="D65" s="213">
        <v>2130</v>
      </c>
    </row>
    <row r="66" spans="1:4" s="1" customFormat="1" x14ac:dyDescent="0.25">
      <c r="A66" s="10">
        <v>42065</v>
      </c>
      <c r="B66" s="60">
        <v>114</v>
      </c>
      <c r="C66" s="45">
        <v>14.3</v>
      </c>
      <c r="D66" s="213">
        <v>2120</v>
      </c>
    </row>
    <row r="67" spans="1:4" s="1" customFormat="1" x14ac:dyDescent="0.25">
      <c r="A67" s="10">
        <v>42066</v>
      </c>
      <c r="B67" s="60">
        <v>111</v>
      </c>
      <c r="C67" s="45">
        <v>14.4</v>
      </c>
      <c r="D67" s="213">
        <v>2110</v>
      </c>
    </row>
    <row r="68" spans="1:4" s="1" customFormat="1" x14ac:dyDescent="0.25">
      <c r="A68" s="10">
        <v>42067</v>
      </c>
      <c r="B68" s="60">
        <v>108</v>
      </c>
      <c r="C68" s="45">
        <v>14.5</v>
      </c>
      <c r="D68" s="213">
        <v>2200</v>
      </c>
    </row>
    <row r="69" spans="1:4" s="1" customFormat="1" x14ac:dyDescent="0.25">
      <c r="A69" s="10">
        <v>42068</v>
      </c>
      <c r="B69" s="60">
        <v>103</v>
      </c>
      <c r="C69" s="45">
        <v>15.1</v>
      </c>
      <c r="D69" s="213">
        <v>2300</v>
      </c>
    </row>
    <row r="70" spans="1:4" s="1" customFormat="1" x14ac:dyDescent="0.25">
      <c r="A70" s="10">
        <v>42069</v>
      </c>
      <c r="B70" s="60">
        <v>97</v>
      </c>
      <c r="C70" s="45">
        <v>15.6</v>
      </c>
      <c r="D70" s="213">
        <v>2390</v>
      </c>
    </row>
    <row r="71" spans="1:4" s="1" customFormat="1" x14ac:dyDescent="0.25">
      <c r="A71" s="10">
        <v>42070</v>
      </c>
      <c r="B71" s="60">
        <v>95</v>
      </c>
      <c r="C71" s="45">
        <v>15.8</v>
      </c>
      <c r="D71" s="213">
        <v>2440</v>
      </c>
    </row>
    <row r="72" spans="1:4" s="1" customFormat="1" x14ac:dyDescent="0.25">
      <c r="A72" s="10">
        <v>42071</v>
      </c>
      <c r="B72" s="60">
        <v>96</v>
      </c>
      <c r="C72" s="45">
        <v>16.5</v>
      </c>
      <c r="D72" s="213">
        <v>2350</v>
      </c>
    </row>
    <row r="73" spans="1:4" s="1" customFormat="1" x14ac:dyDescent="0.25">
      <c r="A73" s="10">
        <v>42072</v>
      </c>
      <c r="B73" s="60">
        <v>94</v>
      </c>
      <c r="C73" s="45">
        <v>17.2</v>
      </c>
      <c r="D73" s="213">
        <v>2440</v>
      </c>
    </row>
    <row r="74" spans="1:4" s="1" customFormat="1" x14ac:dyDescent="0.25">
      <c r="A74" s="10">
        <v>42073</v>
      </c>
      <c r="B74" s="60">
        <v>97</v>
      </c>
      <c r="C74" s="45">
        <v>17.600000000000001</v>
      </c>
      <c r="D74" s="213">
        <v>2380</v>
      </c>
    </row>
    <row r="75" spans="1:4" s="1" customFormat="1" x14ac:dyDescent="0.25">
      <c r="A75" s="10">
        <v>42074</v>
      </c>
      <c r="B75" s="60">
        <v>98</v>
      </c>
      <c r="C75" s="45">
        <v>18</v>
      </c>
      <c r="D75" s="213">
        <v>2390</v>
      </c>
    </row>
    <row r="76" spans="1:4" s="1" customFormat="1" x14ac:dyDescent="0.25">
      <c r="A76" s="10">
        <v>42075</v>
      </c>
      <c r="B76" s="60">
        <v>116</v>
      </c>
      <c r="C76" s="45">
        <v>17.8</v>
      </c>
      <c r="D76" s="213">
        <v>2190</v>
      </c>
    </row>
    <row r="77" spans="1:4" s="1" customFormat="1" x14ac:dyDescent="0.25">
      <c r="A77" s="10">
        <v>42076</v>
      </c>
      <c r="B77" s="60">
        <v>131</v>
      </c>
      <c r="C77" s="45">
        <v>18.600000000000001</v>
      </c>
      <c r="D77" s="213">
        <v>2180</v>
      </c>
    </row>
    <row r="78" spans="1:4" s="1" customFormat="1" x14ac:dyDescent="0.25">
      <c r="A78" s="10">
        <v>42077</v>
      </c>
      <c r="B78" s="60">
        <v>134</v>
      </c>
      <c r="C78" s="45">
        <v>19.899999999999999</v>
      </c>
      <c r="D78" s="213">
        <v>2230</v>
      </c>
    </row>
    <row r="79" spans="1:4" s="1" customFormat="1" x14ac:dyDescent="0.25">
      <c r="A79" s="10">
        <v>42078</v>
      </c>
      <c r="B79" s="60">
        <v>132</v>
      </c>
      <c r="C79" s="45">
        <v>20.6</v>
      </c>
      <c r="D79" s="213">
        <v>2190</v>
      </c>
    </row>
    <row r="80" spans="1:4" s="1" customFormat="1" x14ac:dyDescent="0.25">
      <c r="A80" s="10">
        <v>42079</v>
      </c>
      <c r="B80" s="60">
        <v>127</v>
      </c>
      <c r="C80" s="45">
        <v>19.399999999999999</v>
      </c>
      <c r="D80" s="213">
        <v>2230</v>
      </c>
    </row>
    <row r="81" spans="1:4" s="1" customFormat="1" x14ac:dyDescent="0.25">
      <c r="A81" s="10">
        <v>42080</v>
      </c>
      <c r="B81" s="60">
        <v>127</v>
      </c>
      <c r="C81" s="45">
        <v>19.100000000000001</v>
      </c>
      <c r="D81" s="213">
        <v>2260</v>
      </c>
    </row>
    <row r="82" spans="1:4" s="1" customFormat="1" x14ac:dyDescent="0.25">
      <c r="A82" s="10">
        <v>42081</v>
      </c>
      <c r="B82" s="60">
        <v>118</v>
      </c>
      <c r="C82" s="45">
        <v>19</v>
      </c>
      <c r="D82" s="213">
        <v>2380</v>
      </c>
    </row>
    <row r="83" spans="1:4" s="1" customFormat="1" x14ac:dyDescent="0.25">
      <c r="A83" s="10">
        <v>42082</v>
      </c>
      <c r="B83" s="60">
        <v>111</v>
      </c>
      <c r="C83" s="45">
        <v>18.899999999999999</v>
      </c>
      <c r="D83" s="213">
        <v>2410</v>
      </c>
    </row>
    <row r="84" spans="1:4" s="1" customFormat="1" x14ac:dyDescent="0.25">
      <c r="A84" s="10">
        <v>42083</v>
      </c>
      <c r="B84" s="60">
        <v>103</v>
      </c>
      <c r="C84" s="45">
        <v>19.100000000000001</v>
      </c>
      <c r="D84" s="213">
        <v>2480</v>
      </c>
    </row>
    <row r="85" spans="1:4" s="1" customFormat="1" x14ac:dyDescent="0.25">
      <c r="A85" s="10">
        <v>42084</v>
      </c>
      <c r="B85" s="60">
        <v>103</v>
      </c>
      <c r="C85" s="45">
        <v>18.8</v>
      </c>
      <c r="D85" s="213">
        <v>2420</v>
      </c>
    </row>
    <row r="86" spans="1:4" s="1" customFormat="1" x14ac:dyDescent="0.25">
      <c r="A86" s="10">
        <v>42085</v>
      </c>
      <c r="B86" s="60">
        <v>97</v>
      </c>
      <c r="C86" s="45">
        <v>19.399999999999999</v>
      </c>
      <c r="D86" s="213">
        <v>2530</v>
      </c>
    </row>
    <row r="87" spans="1:4" s="1" customFormat="1" x14ac:dyDescent="0.25">
      <c r="A87" s="10">
        <v>42086</v>
      </c>
      <c r="B87" s="60">
        <v>97</v>
      </c>
      <c r="C87" s="45">
        <v>19.3</v>
      </c>
      <c r="D87" s="213">
        <v>2470</v>
      </c>
    </row>
    <row r="88" spans="1:4" s="1" customFormat="1" x14ac:dyDescent="0.25">
      <c r="A88" s="10">
        <v>42087</v>
      </c>
      <c r="B88" s="60">
        <v>100</v>
      </c>
      <c r="C88" s="45">
        <v>18.7</v>
      </c>
      <c r="D88" s="213">
        <v>2380</v>
      </c>
    </row>
    <row r="89" spans="1:4" s="1" customFormat="1" x14ac:dyDescent="0.25">
      <c r="A89" s="10">
        <v>42088</v>
      </c>
      <c r="B89" s="60">
        <v>96</v>
      </c>
      <c r="C89" s="45">
        <v>18.5</v>
      </c>
      <c r="D89" s="213">
        <v>2480</v>
      </c>
    </row>
    <row r="90" spans="1:4" s="1" customFormat="1" x14ac:dyDescent="0.25">
      <c r="A90" s="10">
        <v>42089</v>
      </c>
      <c r="B90" s="60">
        <v>97</v>
      </c>
      <c r="C90" s="45">
        <v>19.399999999999999</v>
      </c>
      <c r="D90" s="213">
        <v>2500</v>
      </c>
    </row>
    <row r="91" spans="1:4" s="1" customFormat="1" x14ac:dyDescent="0.25">
      <c r="A91" s="10">
        <v>42090</v>
      </c>
      <c r="B91" s="60">
        <v>101</v>
      </c>
      <c r="C91" s="45">
        <v>20.9</v>
      </c>
      <c r="D91" s="213">
        <v>2460</v>
      </c>
    </row>
    <row r="92" spans="1:4" s="1" customFormat="1" x14ac:dyDescent="0.25">
      <c r="A92" s="10">
        <v>42091</v>
      </c>
      <c r="B92" s="60">
        <v>102</v>
      </c>
      <c r="C92" s="45">
        <v>20.9</v>
      </c>
      <c r="D92" s="213">
        <v>2460</v>
      </c>
    </row>
    <row r="93" spans="1:4" s="1" customFormat="1" x14ac:dyDescent="0.25">
      <c r="A93" s="10">
        <v>42092</v>
      </c>
      <c r="B93" s="60">
        <v>92</v>
      </c>
      <c r="C93" s="45">
        <v>20.2</v>
      </c>
      <c r="D93" s="213">
        <v>2670</v>
      </c>
    </row>
    <row r="94" spans="1:4" s="1" customFormat="1" x14ac:dyDescent="0.25">
      <c r="A94" s="10">
        <v>42093</v>
      </c>
      <c r="B94" s="60">
        <v>86</v>
      </c>
      <c r="C94" s="45">
        <v>20.5</v>
      </c>
      <c r="D94" s="213">
        <v>2690</v>
      </c>
    </row>
    <row r="95" spans="1:4" s="1" customFormat="1" x14ac:dyDescent="0.25">
      <c r="A95" s="10">
        <v>42094</v>
      </c>
      <c r="B95" s="60">
        <v>80</v>
      </c>
      <c r="C95" s="45">
        <v>20</v>
      </c>
      <c r="D95" s="213">
        <v>2660</v>
      </c>
    </row>
    <row r="96" spans="1:4" s="1" customFormat="1" x14ac:dyDescent="0.25">
      <c r="A96" s="10">
        <v>42095</v>
      </c>
      <c r="B96" s="60">
        <v>86</v>
      </c>
      <c r="C96" s="45">
        <v>18.2</v>
      </c>
      <c r="D96" s="213">
        <v>2600</v>
      </c>
    </row>
    <row r="97" spans="1:4" s="1" customFormat="1" x14ac:dyDescent="0.25">
      <c r="A97" s="10">
        <v>42096</v>
      </c>
      <c r="B97" s="60">
        <v>88</v>
      </c>
      <c r="C97" s="45">
        <v>17</v>
      </c>
      <c r="D97" s="213">
        <v>2530</v>
      </c>
    </row>
    <row r="98" spans="1:4" s="1" customFormat="1" x14ac:dyDescent="0.25">
      <c r="A98" s="10">
        <v>42097</v>
      </c>
      <c r="B98" s="60">
        <v>85</v>
      </c>
      <c r="C98" s="45">
        <v>16.8</v>
      </c>
      <c r="D98" s="213">
        <v>2610</v>
      </c>
    </row>
    <row r="99" spans="1:4" s="1" customFormat="1" x14ac:dyDescent="0.25">
      <c r="A99" s="10">
        <v>42098</v>
      </c>
      <c r="B99" s="60">
        <v>88</v>
      </c>
      <c r="C99" s="45">
        <v>17.8</v>
      </c>
      <c r="D99" s="213">
        <v>2550</v>
      </c>
    </row>
    <row r="100" spans="1:4" s="1" customFormat="1" x14ac:dyDescent="0.25">
      <c r="A100" s="10">
        <v>42099</v>
      </c>
      <c r="B100" s="60">
        <v>89</v>
      </c>
      <c r="C100" s="45">
        <v>17.2</v>
      </c>
      <c r="D100" s="213">
        <v>2470</v>
      </c>
    </row>
    <row r="101" spans="1:4" s="1" customFormat="1" x14ac:dyDescent="0.25">
      <c r="A101" s="10">
        <v>42100</v>
      </c>
      <c r="B101" s="60">
        <v>90</v>
      </c>
      <c r="C101" s="45">
        <v>16.3</v>
      </c>
      <c r="D101" s="213">
        <v>2430</v>
      </c>
    </row>
    <row r="102" spans="1:4" s="1" customFormat="1" x14ac:dyDescent="0.25">
      <c r="A102" s="10">
        <v>42101</v>
      </c>
      <c r="B102" s="60">
        <v>90</v>
      </c>
      <c r="C102" s="45">
        <v>16</v>
      </c>
      <c r="D102" s="213">
        <v>2490</v>
      </c>
    </row>
    <row r="103" spans="1:4" s="1" customFormat="1" x14ac:dyDescent="0.25">
      <c r="A103" s="10">
        <v>42102</v>
      </c>
      <c r="B103" s="60">
        <v>97</v>
      </c>
      <c r="C103" s="45">
        <v>15.8</v>
      </c>
      <c r="D103" s="213">
        <v>2300</v>
      </c>
    </row>
    <row r="104" spans="1:4" s="1" customFormat="1" x14ac:dyDescent="0.25">
      <c r="A104" s="10">
        <v>42103</v>
      </c>
      <c r="B104" s="60">
        <v>107</v>
      </c>
      <c r="C104" s="45">
        <v>16.8</v>
      </c>
      <c r="D104" s="213">
        <v>2130</v>
      </c>
    </row>
    <row r="105" spans="1:4" s="1" customFormat="1" x14ac:dyDescent="0.25">
      <c r="A105" s="10">
        <v>42104</v>
      </c>
      <c r="B105" s="60">
        <v>112</v>
      </c>
      <c r="C105" s="45">
        <v>17.899999999999999</v>
      </c>
      <c r="D105" s="213">
        <v>2050</v>
      </c>
    </row>
    <row r="106" spans="1:4" s="1" customFormat="1" x14ac:dyDescent="0.25">
      <c r="A106" s="10">
        <v>42105</v>
      </c>
      <c r="B106" s="60">
        <v>103</v>
      </c>
      <c r="C106" s="45">
        <v>18.899999999999999</v>
      </c>
      <c r="D106" s="213">
        <v>2320</v>
      </c>
    </row>
    <row r="107" spans="1:4" s="1" customFormat="1" x14ac:dyDescent="0.25">
      <c r="A107" s="10">
        <v>42106</v>
      </c>
      <c r="B107" s="60">
        <v>90</v>
      </c>
      <c r="C107" s="45">
        <v>19</v>
      </c>
      <c r="D107" s="213">
        <v>2530</v>
      </c>
    </row>
    <row r="108" spans="1:4" s="1" customFormat="1" x14ac:dyDescent="0.25">
      <c r="A108" s="10">
        <v>42107</v>
      </c>
      <c r="B108" s="60">
        <v>84</v>
      </c>
      <c r="C108" s="45">
        <v>19.899999999999999</v>
      </c>
      <c r="D108" s="213">
        <v>2480</v>
      </c>
    </row>
    <row r="109" spans="1:4" s="1" customFormat="1" x14ac:dyDescent="0.25">
      <c r="A109" s="10">
        <v>42108</v>
      </c>
      <c r="B109" s="60">
        <v>86</v>
      </c>
      <c r="C109" s="45">
        <v>19</v>
      </c>
      <c r="D109" s="213">
        <v>2480</v>
      </c>
    </row>
    <row r="110" spans="1:4" s="1" customFormat="1" x14ac:dyDescent="0.25">
      <c r="A110" s="10">
        <v>42109</v>
      </c>
      <c r="B110" s="60">
        <v>85</v>
      </c>
      <c r="C110" s="45">
        <v>17.5</v>
      </c>
      <c r="D110" s="213">
        <v>2320</v>
      </c>
    </row>
    <row r="111" spans="1:4" s="1" customFormat="1" x14ac:dyDescent="0.25">
      <c r="A111" s="10">
        <v>42110</v>
      </c>
      <c r="B111" s="60">
        <v>80</v>
      </c>
      <c r="C111" s="45">
        <v>17.8</v>
      </c>
      <c r="D111" s="213">
        <v>2290</v>
      </c>
    </row>
    <row r="112" spans="1:4" s="1" customFormat="1" x14ac:dyDescent="0.25">
      <c r="A112" s="10">
        <v>42111</v>
      </c>
      <c r="B112" s="60">
        <v>72</v>
      </c>
      <c r="C112" s="45">
        <v>19.600000000000001</v>
      </c>
      <c r="D112" s="213">
        <v>2540</v>
      </c>
    </row>
    <row r="113" spans="1:4" s="1" customFormat="1" x14ac:dyDescent="0.25">
      <c r="A113" s="10">
        <v>42112</v>
      </c>
      <c r="B113" s="60">
        <v>75</v>
      </c>
      <c r="C113" s="45">
        <v>20.9</v>
      </c>
      <c r="D113" s="213">
        <v>2640</v>
      </c>
    </row>
    <row r="114" spans="1:4" s="1" customFormat="1" x14ac:dyDescent="0.25">
      <c r="A114" s="10">
        <v>42113</v>
      </c>
      <c r="B114" s="60">
        <v>79</v>
      </c>
      <c r="C114" s="45">
        <v>21.9</v>
      </c>
      <c r="D114" s="213">
        <v>2530</v>
      </c>
    </row>
    <row r="115" spans="1:4" s="1" customFormat="1" x14ac:dyDescent="0.25">
      <c r="A115" s="10">
        <v>42114</v>
      </c>
      <c r="B115" s="60">
        <v>74</v>
      </c>
      <c r="C115" s="45">
        <v>22.5</v>
      </c>
      <c r="D115" s="213">
        <v>2440</v>
      </c>
    </row>
    <row r="116" spans="1:4" s="1" customFormat="1" x14ac:dyDescent="0.25">
      <c r="A116" s="10">
        <v>42115</v>
      </c>
      <c r="B116" s="60">
        <v>73</v>
      </c>
      <c r="C116" s="45">
        <v>21.7</v>
      </c>
      <c r="D116" s="213">
        <v>2510</v>
      </c>
    </row>
    <row r="117" spans="1:4" s="1" customFormat="1" x14ac:dyDescent="0.25">
      <c r="A117" s="10">
        <v>42116</v>
      </c>
      <c r="B117" s="60">
        <v>83</v>
      </c>
      <c r="C117" s="45">
        <v>20.7</v>
      </c>
      <c r="D117" s="213">
        <v>2360</v>
      </c>
    </row>
    <row r="118" spans="1:4" s="1" customFormat="1" x14ac:dyDescent="0.25">
      <c r="A118" s="10">
        <v>42117</v>
      </c>
      <c r="B118" s="60">
        <v>83</v>
      </c>
      <c r="C118" s="45">
        <v>21.4</v>
      </c>
      <c r="D118" s="213">
        <v>2330</v>
      </c>
    </row>
    <row r="119" spans="1:4" s="1" customFormat="1" x14ac:dyDescent="0.25">
      <c r="A119" s="10">
        <v>42118</v>
      </c>
      <c r="B119" s="60">
        <v>80</v>
      </c>
      <c r="C119" s="45">
        <v>21</v>
      </c>
      <c r="D119" s="213">
        <v>2340</v>
      </c>
    </row>
    <row r="120" spans="1:4" s="1" customFormat="1" x14ac:dyDescent="0.25">
      <c r="A120" s="10">
        <v>42119</v>
      </c>
      <c r="B120" s="60">
        <v>83</v>
      </c>
      <c r="C120" s="45">
        <v>20.2</v>
      </c>
      <c r="D120" s="213">
        <v>2290</v>
      </c>
    </row>
    <row r="121" spans="1:4" s="1" customFormat="1" x14ac:dyDescent="0.25">
      <c r="A121" s="10">
        <v>42120</v>
      </c>
      <c r="B121" s="60">
        <v>94</v>
      </c>
      <c r="C121" s="45">
        <v>19.600000000000001</v>
      </c>
      <c r="D121" s="213">
        <v>2200</v>
      </c>
    </row>
    <row r="122" spans="1:4" s="1" customFormat="1" x14ac:dyDescent="0.25">
      <c r="A122" s="10">
        <v>42121</v>
      </c>
      <c r="B122" s="60">
        <v>91</v>
      </c>
      <c r="C122" s="45">
        <v>20.3</v>
      </c>
      <c r="D122" s="213">
        <v>2040</v>
      </c>
    </row>
    <row r="123" spans="1:4" s="1" customFormat="1" x14ac:dyDescent="0.25">
      <c r="A123" s="10">
        <v>42122</v>
      </c>
      <c r="B123" s="60">
        <v>84</v>
      </c>
      <c r="C123" s="45">
        <v>22.4</v>
      </c>
      <c r="D123" s="213">
        <v>1970</v>
      </c>
    </row>
    <row r="124" spans="1:4" s="1" customFormat="1" x14ac:dyDescent="0.25">
      <c r="A124" s="10">
        <v>42123</v>
      </c>
      <c r="B124" s="60">
        <v>85</v>
      </c>
      <c r="C124" s="45">
        <v>23.3</v>
      </c>
      <c r="D124" s="213">
        <v>1960</v>
      </c>
    </row>
    <row r="125" spans="1:4" s="1" customFormat="1" x14ac:dyDescent="0.25">
      <c r="A125" s="10">
        <v>42124</v>
      </c>
      <c r="B125" s="60">
        <v>83</v>
      </c>
      <c r="C125" s="45">
        <v>23.1</v>
      </c>
      <c r="D125" s="213">
        <v>2010</v>
      </c>
    </row>
    <row r="126" spans="1:4" s="1" customFormat="1" x14ac:dyDescent="0.25">
      <c r="A126" s="10">
        <v>42125</v>
      </c>
      <c r="B126" s="60">
        <v>72</v>
      </c>
      <c r="C126" s="45">
        <v>23.5</v>
      </c>
      <c r="D126" s="213">
        <v>2270</v>
      </c>
    </row>
    <row r="127" spans="1:4" s="1" customFormat="1" x14ac:dyDescent="0.25">
      <c r="A127" s="10">
        <v>42126</v>
      </c>
      <c r="B127" s="60">
        <v>70</v>
      </c>
      <c r="C127" s="45">
        <v>24.3</v>
      </c>
      <c r="D127" s="213">
        <v>2170</v>
      </c>
    </row>
    <row r="128" spans="1:4" s="1" customFormat="1" x14ac:dyDescent="0.25">
      <c r="A128" s="10">
        <v>42127</v>
      </c>
      <c r="B128" s="60">
        <v>69</v>
      </c>
      <c r="C128" s="45">
        <v>23.8</v>
      </c>
      <c r="D128" s="213">
        <v>2270</v>
      </c>
    </row>
    <row r="129" spans="1:4" s="1" customFormat="1" x14ac:dyDescent="0.25">
      <c r="A129" s="10">
        <v>42128</v>
      </c>
      <c r="B129" s="60">
        <v>68</v>
      </c>
      <c r="C129" s="45">
        <v>22.8</v>
      </c>
      <c r="D129" s="213">
        <v>2240</v>
      </c>
    </row>
    <row r="130" spans="1:4" s="1" customFormat="1" x14ac:dyDescent="0.25">
      <c r="A130" s="10">
        <v>42129</v>
      </c>
      <c r="B130" s="60">
        <v>64</v>
      </c>
      <c r="C130" s="45">
        <v>22.2</v>
      </c>
      <c r="D130" s="213">
        <v>2250</v>
      </c>
    </row>
    <row r="131" spans="1:4" s="1" customFormat="1" x14ac:dyDescent="0.25">
      <c r="A131" s="10">
        <v>42130</v>
      </c>
      <c r="B131" s="60">
        <v>61</v>
      </c>
      <c r="C131" s="45">
        <v>21.5</v>
      </c>
      <c r="D131" s="213">
        <v>2170</v>
      </c>
    </row>
    <row r="132" spans="1:4" s="1" customFormat="1" x14ac:dyDescent="0.25">
      <c r="A132" s="10">
        <v>42131</v>
      </c>
      <c r="B132" s="60">
        <v>57</v>
      </c>
      <c r="C132" s="45">
        <v>18.899999999999999</v>
      </c>
      <c r="D132" s="213">
        <v>2460</v>
      </c>
    </row>
    <row r="133" spans="1:4" s="1" customFormat="1" x14ac:dyDescent="0.25">
      <c r="A133" s="10">
        <v>42132</v>
      </c>
      <c r="B133" s="60">
        <v>61</v>
      </c>
      <c r="C133" s="45">
        <v>19.100000000000001</v>
      </c>
      <c r="D133" s="213">
        <v>2320</v>
      </c>
    </row>
    <row r="134" spans="1:4" s="1" customFormat="1" x14ac:dyDescent="0.25">
      <c r="A134" s="10">
        <v>42133</v>
      </c>
      <c r="B134" s="60">
        <v>61</v>
      </c>
      <c r="C134" s="45">
        <v>20.8</v>
      </c>
      <c r="D134" s="213">
        <v>2200</v>
      </c>
    </row>
    <row r="135" spans="1:4" s="1" customFormat="1" x14ac:dyDescent="0.25">
      <c r="A135" s="10">
        <v>42134</v>
      </c>
      <c r="B135" s="60">
        <v>69</v>
      </c>
      <c r="C135" s="45">
        <v>22.3</v>
      </c>
      <c r="D135" s="213">
        <v>2010</v>
      </c>
    </row>
    <row r="136" spans="1:4" s="1" customFormat="1" x14ac:dyDescent="0.25">
      <c r="A136" s="10">
        <v>42135</v>
      </c>
      <c r="B136" s="60">
        <v>78</v>
      </c>
      <c r="C136" s="45">
        <v>22.7</v>
      </c>
      <c r="D136" s="213">
        <v>1810</v>
      </c>
    </row>
    <row r="137" spans="1:4" s="1" customFormat="1" x14ac:dyDescent="0.25">
      <c r="A137" s="10">
        <v>42136</v>
      </c>
      <c r="B137" s="60">
        <v>84</v>
      </c>
      <c r="C137" s="45">
        <v>21.8</v>
      </c>
      <c r="D137" s="213">
        <v>1770</v>
      </c>
    </row>
    <row r="138" spans="1:4" s="1" customFormat="1" x14ac:dyDescent="0.25">
      <c r="A138" s="10">
        <v>42137</v>
      </c>
      <c r="B138" s="60">
        <v>81</v>
      </c>
      <c r="C138" s="45">
        <v>21.4</v>
      </c>
      <c r="D138" s="213">
        <v>1810</v>
      </c>
    </row>
    <row r="139" spans="1:4" s="1" customFormat="1" x14ac:dyDescent="0.25">
      <c r="A139" s="10">
        <v>42138</v>
      </c>
      <c r="B139" s="60">
        <v>70</v>
      </c>
      <c r="C139" s="45">
        <v>20.7</v>
      </c>
      <c r="D139" s="213">
        <v>2000</v>
      </c>
    </row>
    <row r="140" spans="1:4" s="1" customFormat="1" x14ac:dyDescent="0.25">
      <c r="A140" s="10">
        <v>42139</v>
      </c>
      <c r="B140" s="60">
        <v>68</v>
      </c>
      <c r="C140" s="45">
        <v>20.9</v>
      </c>
      <c r="D140" s="213">
        <v>1960</v>
      </c>
    </row>
    <row r="141" spans="1:4" s="1" customFormat="1" x14ac:dyDescent="0.25">
      <c r="A141" s="10">
        <v>42140</v>
      </c>
      <c r="B141" s="60">
        <v>65</v>
      </c>
      <c r="C141" s="45">
        <v>20.9</v>
      </c>
      <c r="D141" s="213">
        <v>1800</v>
      </c>
    </row>
    <row r="142" spans="1:4" s="1" customFormat="1" x14ac:dyDescent="0.25">
      <c r="A142" s="10">
        <v>42141</v>
      </c>
      <c r="B142" s="60">
        <v>56</v>
      </c>
      <c r="C142" s="45">
        <v>21</v>
      </c>
      <c r="D142" s="213">
        <v>1950</v>
      </c>
    </row>
    <row r="143" spans="1:4" s="1" customFormat="1" x14ac:dyDescent="0.25">
      <c r="A143" s="10">
        <v>42142</v>
      </c>
      <c r="B143" s="60">
        <v>56</v>
      </c>
      <c r="C143" s="45">
        <v>21.2</v>
      </c>
      <c r="D143" s="213">
        <v>2050</v>
      </c>
    </row>
    <row r="144" spans="1:4" s="1" customFormat="1" x14ac:dyDescent="0.25">
      <c r="A144" s="10">
        <v>42143</v>
      </c>
      <c r="B144" s="60">
        <v>59</v>
      </c>
      <c r="C144" s="45">
        <v>21.8</v>
      </c>
      <c r="D144" s="213">
        <v>1880</v>
      </c>
    </row>
    <row r="145" spans="1:4" s="1" customFormat="1" x14ac:dyDescent="0.25">
      <c r="A145" s="10">
        <v>42144</v>
      </c>
      <c r="B145" s="60">
        <v>56</v>
      </c>
      <c r="C145" s="45">
        <v>22.5</v>
      </c>
      <c r="D145" s="213">
        <v>1790</v>
      </c>
    </row>
    <row r="146" spans="1:4" s="1" customFormat="1" x14ac:dyDescent="0.25">
      <c r="A146" s="10">
        <v>42145</v>
      </c>
      <c r="B146" s="60">
        <v>53</v>
      </c>
      <c r="C146" s="45">
        <v>21.6</v>
      </c>
      <c r="D146" s="213">
        <v>2030</v>
      </c>
    </row>
    <row r="147" spans="1:4" s="1" customFormat="1" x14ac:dyDescent="0.25">
      <c r="A147" s="10">
        <v>42146</v>
      </c>
      <c r="B147" s="60">
        <v>54</v>
      </c>
      <c r="C147" s="45">
        <v>21.3</v>
      </c>
      <c r="D147" s="213">
        <v>2040</v>
      </c>
    </row>
    <row r="148" spans="1:4" s="1" customFormat="1" x14ac:dyDescent="0.25">
      <c r="A148" s="10">
        <v>42147</v>
      </c>
      <c r="B148" s="60">
        <v>52</v>
      </c>
      <c r="C148" s="45">
        <v>22</v>
      </c>
      <c r="D148" s="213">
        <v>2100</v>
      </c>
    </row>
    <row r="149" spans="1:4" s="1" customFormat="1" x14ac:dyDescent="0.25">
      <c r="A149" s="10">
        <v>42148</v>
      </c>
      <c r="B149" s="60">
        <v>53</v>
      </c>
      <c r="C149" s="45">
        <v>22.6</v>
      </c>
      <c r="D149" s="213">
        <v>2080</v>
      </c>
    </row>
    <row r="150" spans="1:4" s="1" customFormat="1" x14ac:dyDescent="0.25">
      <c r="A150" s="10">
        <v>42149</v>
      </c>
      <c r="B150" s="60">
        <v>50</v>
      </c>
      <c r="C150" s="45">
        <v>23.7</v>
      </c>
      <c r="D150" s="213">
        <v>2130</v>
      </c>
    </row>
    <row r="151" spans="1:4" s="1" customFormat="1" x14ac:dyDescent="0.25">
      <c r="A151" s="10">
        <v>42150</v>
      </c>
      <c r="B151" s="60">
        <v>45</v>
      </c>
      <c r="C151" s="45">
        <v>23.6</v>
      </c>
      <c r="D151" s="213">
        <v>2300</v>
      </c>
    </row>
    <row r="152" spans="1:4" s="1" customFormat="1" x14ac:dyDescent="0.25">
      <c r="A152" s="10">
        <v>42151</v>
      </c>
      <c r="B152" s="60">
        <v>41</v>
      </c>
      <c r="C152" s="45">
        <v>23.5</v>
      </c>
      <c r="D152" s="213">
        <v>2370</v>
      </c>
    </row>
    <row r="153" spans="1:4" s="1" customFormat="1" x14ac:dyDescent="0.25">
      <c r="A153" s="10">
        <v>42152</v>
      </c>
      <c r="B153" s="60">
        <v>37</v>
      </c>
      <c r="C153" s="45">
        <v>23.6</v>
      </c>
      <c r="D153" s="213">
        <v>3010</v>
      </c>
    </row>
    <row r="154" spans="1:4" s="1" customFormat="1" x14ac:dyDescent="0.25">
      <c r="A154" s="10">
        <v>42153</v>
      </c>
      <c r="B154" s="60">
        <v>42</v>
      </c>
      <c r="C154" s="45">
        <v>23.9</v>
      </c>
      <c r="D154" s="213">
        <v>2790</v>
      </c>
    </row>
    <row r="155" spans="1:4" s="1" customFormat="1" x14ac:dyDescent="0.25">
      <c r="A155" s="10">
        <v>42154</v>
      </c>
      <c r="B155" s="60">
        <v>40</v>
      </c>
      <c r="C155" s="45">
        <v>24.3</v>
      </c>
      <c r="D155" s="213">
        <v>2830</v>
      </c>
    </row>
    <row r="156" spans="1:4" s="1" customFormat="1" x14ac:dyDescent="0.25">
      <c r="A156" s="10">
        <v>42155</v>
      </c>
      <c r="B156" s="60">
        <v>41</v>
      </c>
      <c r="C156" s="45">
        <v>24.5</v>
      </c>
      <c r="D156" s="213">
        <v>2690</v>
      </c>
    </row>
    <row r="157" spans="1:4" s="1" customFormat="1" x14ac:dyDescent="0.25">
      <c r="A157" s="10">
        <v>42156</v>
      </c>
      <c r="B157" s="60">
        <v>40</v>
      </c>
      <c r="C157" s="45">
        <v>23.8</v>
      </c>
      <c r="D157" s="213">
        <v>2460</v>
      </c>
    </row>
    <row r="158" spans="1:4" s="1" customFormat="1" x14ac:dyDescent="0.25">
      <c r="A158" s="10">
        <v>42157</v>
      </c>
      <c r="B158" s="60">
        <v>35</v>
      </c>
      <c r="C158" s="45">
        <v>24</v>
      </c>
      <c r="D158" s="213">
        <v>2650</v>
      </c>
    </row>
    <row r="159" spans="1:4" s="1" customFormat="1" x14ac:dyDescent="0.25">
      <c r="A159" s="10">
        <v>42158</v>
      </c>
      <c r="B159" s="60">
        <v>30</v>
      </c>
      <c r="C159" s="45">
        <v>23.7</v>
      </c>
      <c r="D159" s="213">
        <v>2840</v>
      </c>
    </row>
    <row r="160" spans="1:4" s="1" customFormat="1" x14ac:dyDescent="0.25">
      <c r="A160" s="10">
        <v>42159</v>
      </c>
      <c r="B160" s="60">
        <v>29</v>
      </c>
      <c r="C160" s="45">
        <v>23.6</v>
      </c>
      <c r="D160" s="213">
        <v>2780</v>
      </c>
    </row>
    <row r="161" spans="1:4" s="1" customFormat="1" x14ac:dyDescent="0.25">
      <c r="A161" s="10">
        <v>42160</v>
      </c>
      <c r="B161" s="60">
        <v>31</v>
      </c>
      <c r="C161" s="45">
        <v>24.7</v>
      </c>
      <c r="D161" s="213">
        <v>2740</v>
      </c>
    </row>
    <row r="162" spans="1:4" s="1" customFormat="1" x14ac:dyDescent="0.25">
      <c r="A162" s="10">
        <v>42161</v>
      </c>
      <c r="B162" s="60">
        <v>35</v>
      </c>
      <c r="C162" s="45">
        <v>25.6</v>
      </c>
      <c r="D162" s="213">
        <v>2240</v>
      </c>
    </row>
    <row r="163" spans="1:4" s="1" customFormat="1" x14ac:dyDescent="0.25">
      <c r="A163" s="10">
        <v>42162</v>
      </c>
      <c r="B163" s="60">
        <v>38</v>
      </c>
      <c r="C163" s="45">
        <v>26.5</v>
      </c>
      <c r="D163" s="213">
        <v>2140</v>
      </c>
    </row>
    <row r="164" spans="1:4" s="1" customFormat="1" x14ac:dyDescent="0.25">
      <c r="A164" s="10">
        <v>42163</v>
      </c>
      <c r="B164" s="60">
        <v>38</v>
      </c>
      <c r="C164" s="45">
        <v>28.1</v>
      </c>
      <c r="D164" s="213">
        <v>2200</v>
      </c>
    </row>
    <row r="165" spans="1:4" s="1" customFormat="1" x14ac:dyDescent="0.25">
      <c r="A165" s="10">
        <v>42164</v>
      </c>
      <c r="B165" s="60">
        <v>41</v>
      </c>
      <c r="C165" s="45">
        <v>27</v>
      </c>
      <c r="D165" s="213">
        <v>1900</v>
      </c>
    </row>
    <row r="166" spans="1:4" s="1" customFormat="1" x14ac:dyDescent="0.25">
      <c r="A166" s="10">
        <v>42165</v>
      </c>
      <c r="B166" s="60">
        <v>43</v>
      </c>
      <c r="C166" s="45">
        <v>25</v>
      </c>
      <c r="D166" s="213">
        <v>1690</v>
      </c>
    </row>
    <row r="167" spans="1:4" s="1" customFormat="1" x14ac:dyDescent="0.25">
      <c r="A167" s="10">
        <v>42166</v>
      </c>
      <c r="B167" s="60">
        <v>39</v>
      </c>
      <c r="C167" s="45">
        <v>26</v>
      </c>
      <c r="D167" s="213">
        <v>1760</v>
      </c>
    </row>
    <row r="168" spans="1:4" s="1" customFormat="1" x14ac:dyDescent="0.25">
      <c r="A168" s="10">
        <v>42167</v>
      </c>
      <c r="B168" s="60">
        <v>31</v>
      </c>
      <c r="C168" s="45">
        <v>27.8</v>
      </c>
      <c r="D168" s="213">
        <v>2270</v>
      </c>
    </row>
    <row r="169" spans="1:4" s="1" customFormat="1" x14ac:dyDescent="0.25">
      <c r="A169" s="10">
        <v>42168</v>
      </c>
      <c r="B169" s="60">
        <v>30</v>
      </c>
      <c r="C169" s="45">
        <v>28.5</v>
      </c>
      <c r="D169" s="213">
        <v>2570</v>
      </c>
    </row>
    <row r="170" spans="1:4" s="1" customFormat="1" x14ac:dyDescent="0.25">
      <c r="A170" s="10">
        <v>42169</v>
      </c>
      <c r="B170" s="60">
        <v>27</v>
      </c>
      <c r="C170" s="45">
        <v>27.4</v>
      </c>
      <c r="D170" s="213">
        <v>3050</v>
      </c>
    </row>
    <row r="171" spans="1:4" s="1" customFormat="1" x14ac:dyDescent="0.25">
      <c r="A171" s="10">
        <v>42170</v>
      </c>
      <c r="B171" s="60">
        <v>24</v>
      </c>
      <c r="C171" s="45">
        <v>25.7</v>
      </c>
      <c r="D171" s="213">
        <v>3150</v>
      </c>
    </row>
    <row r="172" spans="1:4" s="1" customFormat="1" x14ac:dyDescent="0.25">
      <c r="A172" s="10">
        <v>42171</v>
      </c>
      <c r="B172" s="60">
        <v>22</v>
      </c>
      <c r="C172" s="45">
        <v>25.5</v>
      </c>
      <c r="D172" s="213">
        <v>1900</v>
      </c>
    </row>
    <row r="173" spans="1:4" s="1" customFormat="1" x14ac:dyDescent="0.25">
      <c r="A173" s="10">
        <v>42172</v>
      </c>
      <c r="B173" s="60">
        <v>24</v>
      </c>
      <c r="C173" s="45">
        <v>26.4</v>
      </c>
      <c r="D173" s="213">
        <v>2380</v>
      </c>
    </row>
    <row r="174" spans="1:4" s="1" customFormat="1" x14ac:dyDescent="0.25">
      <c r="A174" s="10">
        <v>42173</v>
      </c>
      <c r="B174" s="60">
        <v>20</v>
      </c>
      <c r="C174" s="45">
        <v>25.6</v>
      </c>
      <c r="D174" s="213">
        <v>1570</v>
      </c>
    </row>
    <row r="175" spans="1:4" s="1" customFormat="1" x14ac:dyDescent="0.25">
      <c r="A175" s="10">
        <v>42174</v>
      </c>
      <c r="B175" s="60">
        <v>17</v>
      </c>
      <c r="C175" s="45">
        <v>24.8</v>
      </c>
      <c r="D175" s="213">
        <v>4500</v>
      </c>
    </row>
    <row r="176" spans="1:4" s="1" customFormat="1" x14ac:dyDescent="0.25">
      <c r="A176" s="10">
        <v>42175</v>
      </c>
      <c r="B176" s="60">
        <v>17</v>
      </c>
      <c r="C176" s="45">
        <v>25.2</v>
      </c>
      <c r="D176" s="213">
        <v>4650</v>
      </c>
    </row>
    <row r="177" spans="1:4" s="1" customFormat="1" x14ac:dyDescent="0.25">
      <c r="A177" s="10">
        <v>42176</v>
      </c>
      <c r="B177" s="60">
        <v>21</v>
      </c>
      <c r="C177" s="45">
        <v>24.8</v>
      </c>
      <c r="D177" s="213">
        <v>4390</v>
      </c>
    </row>
    <row r="178" spans="1:4" s="1" customFormat="1" x14ac:dyDescent="0.25">
      <c r="A178" s="10">
        <v>42177</v>
      </c>
      <c r="B178" s="60">
        <v>25</v>
      </c>
      <c r="C178" s="45">
        <v>24.6</v>
      </c>
      <c r="D178" s="213">
        <v>2940</v>
      </c>
    </row>
    <row r="179" spans="1:4" s="1" customFormat="1" x14ac:dyDescent="0.25">
      <c r="A179" s="10">
        <v>42178</v>
      </c>
      <c r="B179" s="60">
        <v>27</v>
      </c>
      <c r="C179" s="45">
        <v>25</v>
      </c>
      <c r="D179" s="213">
        <v>2520</v>
      </c>
    </row>
    <row r="180" spans="1:4" s="1" customFormat="1" x14ac:dyDescent="0.25">
      <c r="A180" s="10">
        <v>42179</v>
      </c>
      <c r="B180" s="60">
        <v>24</v>
      </c>
      <c r="C180" s="45">
        <v>26</v>
      </c>
      <c r="D180" s="213">
        <v>2910</v>
      </c>
    </row>
    <row r="181" spans="1:4" s="1" customFormat="1" x14ac:dyDescent="0.25">
      <c r="A181" s="10">
        <v>42180</v>
      </c>
      <c r="B181" s="60">
        <v>19</v>
      </c>
      <c r="C181" s="45">
        <v>27.8</v>
      </c>
      <c r="D181" s="213">
        <v>3650</v>
      </c>
    </row>
    <row r="182" spans="1:4" s="1" customFormat="1" x14ac:dyDescent="0.25">
      <c r="A182" s="10">
        <v>42181</v>
      </c>
      <c r="B182" s="60">
        <v>17</v>
      </c>
      <c r="C182" s="45">
        <v>28.1</v>
      </c>
      <c r="D182" s="213">
        <v>3380</v>
      </c>
    </row>
    <row r="183" spans="1:4" s="1" customFormat="1" x14ac:dyDescent="0.25">
      <c r="A183" s="10">
        <v>42182</v>
      </c>
      <c r="B183" s="60">
        <v>17</v>
      </c>
      <c r="C183" s="45">
        <v>27.2</v>
      </c>
      <c r="D183" s="213">
        <v>3550</v>
      </c>
    </row>
    <row r="184" spans="1:4" s="1" customFormat="1" x14ac:dyDescent="0.25">
      <c r="A184" s="10">
        <v>42183</v>
      </c>
      <c r="B184" s="60">
        <v>17</v>
      </c>
      <c r="C184" s="45">
        <v>27</v>
      </c>
      <c r="D184" s="213">
        <v>3450</v>
      </c>
    </row>
    <row r="185" spans="1:4" s="1" customFormat="1" x14ac:dyDescent="0.25">
      <c r="A185" s="10">
        <v>42184</v>
      </c>
      <c r="B185" s="60">
        <v>17</v>
      </c>
      <c r="C185" s="45">
        <v>27</v>
      </c>
      <c r="D185" s="213">
        <v>3490</v>
      </c>
    </row>
    <row r="186" spans="1:4" s="1" customFormat="1" x14ac:dyDescent="0.25">
      <c r="A186" s="10">
        <v>42185</v>
      </c>
      <c r="B186" s="60">
        <v>19</v>
      </c>
      <c r="C186" s="45">
        <v>28</v>
      </c>
      <c r="D186" s="213">
        <v>2910</v>
      </c>
    </row>
    <row r="187" spans="1:4" s="1" customFormat="1" x14ac:dyDescent="0.25">
      <c r="A187" s="10">
        <v>42186</v>
      </c>
      <c r="B187" s="60">
        <v>22</v>
      </c>
      <c r="C187" s="45">
        <v>27.9</v>
      </c>
      <c r="D187" s="213">
        <v>2340</v>
      </c>
    </row>
    <row r="188" spans="1:4" s="1" customFormat="1" x14ac:dyDescent="0.25">
      <c r="A188" s="10">
        <v>42187</v>
      </c>
      <c r="B188" s="60">
        <v>26</v>
      </c>
      <c r="C188" s="45">
        <v>27</v>
      </c>
      <c r="D188" s="213">
        <v>2180</v>
      </c>
    </row>
    <row r="189" spans="1:4" s="1" customFormat="1" x14ac:dyDescent="0.25">
      <c r="A189" s="10">
        <v>42188</v>
      </c>
      <c r="B189" s="60">
        <v>33</v>
      </c>
      <c r="C189" s="45">
        <v>28</v>
      </c>
      <c r="D189" s="213">
        <v>1880</v>
      </c>
    </row>
    <row r="190" spans="1:4" s="1" customFormat="1" x14ac:dyDescent="0.25">
      <c r="A190" s="10">
        <v>42189</v>
      </c>
      <c r="B190" s="60">
        <v>32</v>
      </c>
      <c r="C190" s="45">
        <v>28.8</v>
      </c>
      <c r="D190" s="213">
        <v>1920</v>
      </c>
    </row>
    <row r="191" spans="1:4" s="1" customFormat="1" x14ac:dyDescent="0.25">
      <c r="A191" s="10">
        <v>42190</v>
      </c>
      <c r="B191" s="60">
        <v>27</v>
      </c>
      <c r="C191" s="45">
        <v>28.5</v>
      </c>
      <c r="D191" s="213">
        <v>2290</v>
      </c>
    </row>
    <row r="192" spans="1:4" s="1" customFormat="1" x14ac:dyDescent="0.25">
      <c r="A192" s="10">
        <v>42191</v>
      </c>
      <c r="B192" s="60">
        <v>27</v>
      </c>
      <c r="C192" s="45">
        <v>27.5</v>
      </c>
      <c r="D192" s="213">
        <v>2210</v>
      </c>
    </row>
    <row r="193" spans="1:4" s="1" customFormat="1" x14ac:dyDescent="0.25">
      <c r="A193" s="10">
        <v>42192</v>
      </c>
      <c r="B193" s="60">
        <v>28</v>
      </c>
      <c r="C193" s="45">
        <v>26.8</v>
      </c>
      <c r="D193" s="213">
        <v>2050</v>
      </c>
    </row>
    <row r="194" spans="1:4" s="1" customFormat="1" x14ac:dyDescent="0.25">
      <c r="A194" s="10">
        <v>42193</v>
      </c>
      <c r="B194" s="60">
        <v>25</v>
      </c>
      <c r="C194" s="45">
        <v>26.7</v>
      </c>
      <c r="D194" s="213">
        <v>2160</v>
      </c>
    </row>
    <row r="195" spans="1:4" s="1" customFormat="1" x14ac:dyDescent="0.25">
      <c r="A195" s="10">
        <v>42194</v>
      </c>
      <c r="B195" s="60">
        <v>23</v>
      </c>
      <c r="C195" s="45">
        <v>26.1</v>
      </c>
      <c r="D195" s="213">
        <v>1980</v>
      </c>
    </row>
    <row r="196" spans="1:4" s="1" customFormat="1" x14ac:dyDescent="0.25">
      <c r="A196" s="10">
        <v>42195</v>
      </c>
      <c r="B196" s="60">
        <v>20</v>
      </c>
      <c r="C196" s="45">
        <v>25</v>
      </c>
      <c r="D196" s="213">
        <v>2350</v>
      </c>
    </row>
    <row r="197" spans="1:4" s="1" customFormat="1" x14ac:dyDescent="0.25">
      <c r="A197" s="10">
        <v>42196</v>
      </c>
      <c r="B197" s="60">
        <v>24</v>
      </c>
      <c r="C197" s="45">
        <v>25.7</v>
      </c>
      <c r="D197" s="213">
        <v>1910</v>
      </c>
    </row>
    <row r="198" spans="1:4" s="1" customFormat="1" x14ac:dyDescent="0.25">
      <c r="A198" s="10">
        <v>42197</v>
      </c>
      <c r="B198" s="60">
        <v>35</v>
      </c>
      <c r="C198" s="45">
        <v>26.3</v>
      </c>
      <c r="D198" s="213">
        <v>1480</v>
      </c>
    </row>
    <row r="199" spans="1:4" s="1" customFormat="1" x14ac:dyDescent="0.25">
      <c r="A199" s="10">
        <v>42198</v>
      </c>
      <c r="B199" s="60">
        <v>30</v>
      </c>
      <c r="C199" s="45">
        <v>26.3</v>
      </c>
      <c r="D199" s="213">
        <v>1570</v>
      </c>
    </row>
    <row r="200" spans="1:4" s="1" customFormat="1" x14ac:dyDescent="0.25">
      <c r="A200" s="10">
        <v>42199</v>
      </c>
      <c r="B200" s="60">
        <v>29</v>
      </c>
      <c r="C200" s="45">
        <v>26.7</v>
      </c>
      <c r="D200" s="213">
        <v>1570</v>
      </c>
    </row>
    <row r="201" spans="1:4" s="1" customFormat="1" x14ac:dyDescent="0.25">
      <c r="A201" s="10">
        <v>42200</v>
      </c>
      <c r="B201" s="60">
        <v>29</v>
      </c>
      <c r="C201" s="45">
        <v>26.5</v>
      </c>
      <c r="D201" s="213">
        <v>1540</v>
      </c>
    </row>
    <row r="202" spans="1:4" s="1" customFormat="1" x14ac:dyDescent="0.25">
      <c r="A202" s="10">
        <v>42201</v>
      </c>
      <c r="B202" s="60">
        <v>27</v>
      </c>
      <c r="C202" s="45">
        <v>27.3</v>
      </c>
      <c r="D202" s="213">
        <v>1560</v>
      </c>
    </row>
    <row r="203" spans="1:4" s="1" customFormat="1" x14ac:dyDescent="0.25">
      <c r="A203" s="10">
        <v>42202</v>
      </c>
      <c r="B203" s="60">
        <v>25</v>
      </c>
      <c r="C203" s="45">
        <v>28</v>
      </c>
      <c r="D203" s="213">
        <v>1560</v>
      </c>
    </row>
    <row r="204" spans="1:4" s="1" customFormat="1" x14ac:dyDescent="0.25">
      <c r="A204" s="10">
        <v>42203</v>
      </c>
      <c r="B204" s="60">
        <v>23</v>
      </c>
      <c r="C204" s="45">
        <v>27.4</v>
      </c>
      <c r="D204" s="213">
        <v>1690</v>
      </c>
    </row>
    <row r="205" spans="1:4" s="1" customFormat="1" x14ac:dyDescent="0.25">
      <c r="A205" s="10">
        <v>42204</v>
      </c>
      <c r="B205" s="60">
        <v>25</v>
      </c>
      <c r="C205" s="45">
        <v>26.8</v>
      </c>
      <c r="D205" s="213">
        <v>1800</v>
      </c>
    </row>
    <row r="206" spans="1:4" s="1" customFormat="1" x14ac:dyDescent="0.25">
      <c r="A206" s="10">
        <v>42205</v>
      </c>
      <c r="B206" s="60">
        <v>24</v>
      </c>
      <c r="C206" s="45">
        <v>28.5</v>
      </c>
      <c r="D206" s="213">
        <v>1500</v>
      </c>
    </row>
    <row r="207" spans="1:4" s="1" customFormat="1" x14ac:dyDescent="0.25">
      <c r="A207" s="10">
        <v>42206</v>
      </c>
      <c r="B207" s="60">
        <v>24</v>
      </c>
      <c r="C207" s="45">
        <v>29.6</v>
      </c>
      <c r="D207" s="213">
        <v>1440</v>
      </c>
    </row>
    <row r="208" spans="1:4" s="1" customFormat="1" x14ac:dyDescent="0.25">
      <c r="A208" s="10">
        <v>42207</v>
      </c>
      <c r="B208" s="60">
        <v>24</v>
      </c>
      <c r="C208" s="45">
        <v>28.4</v>
      </c>
      <c r="D208" s="213">
        <v>1460</v>
      </c>
    </row>
    <row r="209" spans="1:4" s="1" customFormat="1" x14ac:dyDescent="0.25">
      <c r="A209" s="10">
        <v>42208</v>
      </c>
      <c r="B209" s="60">
        <v>28</v>
      </c>
      <c r="C209" s="45">
        <v>27.2</v>
      </c>
      <c r="D209" s="213">
        <v>1230</v>
      </c>
    </row>
    <row r="210" spans="1:4" s="1" customFormat="1" x14ac:dyDescent="0.25">
      <c r="A210" s="10">
        <v>42209</v>
      </c>
      <c r="B210" s="60">
        <v>26</v>
      </c>
      <c r="C210" s="45">
        <v>26.4</v>
      </c>
      <c r="D210" s="213">
        <v>1430</v>
      </c>
    </row>
    <row r="211" spans="1:4" s="1" customFormat="1" x14ac:dyDescent="0.25">
      <c r="A211" s="10">
        <v>42210</v>
      </c>
      <c r="B211" s="60">
        <v>21</v>
      </c>
      <c r="C211" s="45">
        <v>26.2</v>
      </c>
      <c r="D211" s="213">
        <v>1700</v>
      </c>
    </row>
    <row r="212" spans="1:4" s="1" customFormat="1" x14ac:dyDescent="0.25">
      <c r="A212" s="10">
        <v>42211</v>
      </c>
      <c r="B212" s="60">
        <v>21</v>
      </c>
      <c r="C212" s="45">
        <v>26.2</v>
      </c>
      <c r="D212" s="213">
        <v>1660</v>
      </c>
    </row>
    <row r="213" spans="1:4" s="1" customFormat="1" x14ac:dyDescent="0.25">
      <c r="A213" s="10">
        <v>42212</v>
      </c>
      <c r="B213" s="60">
        <v>23</v>
      </c>
      <c r="C213" s="45">
        <v>26.3</v>
      </c>
      <c r="D213" s="213">
        <v>1570</v>
      </c>
    </row>
    <row r="214" spans="1:4" s="1" customFormat="1" x14ac:dyDescent="0.25">
      <c r="A214" s="10">
        <v>42213</v>
      </c>
      <c r="B214" s="60">
        <v>25</v>
      </c>
      <c r="C214" s="45">
        <v>26.3</v>
      </c>
      <c r="D214" s="213">
        <v>1540</v>
      </c>
    </row>
    <row r="215" spans="1:4" s="1" customFormat="1" x14ac:dyDescent="0.25">
      <c r="A215" s="10">
        <v>42214</v>
      </c>
      <c r="B215" s="60">
        <v>26</v>
      </c>
      <c r="C215" s="45">
        <v>27.2</v>
      </c>
      <c r="D215" s="213">
        <v>1440</v>
      </c>
    </row>
    <row r="216" spans="1:4" s="1" customFormat="1" x14ac:dyDescent="0.25">
      <c r="A216" s="10">
        <v>42215</v>
      </c>
      <c r="B216" s="60">
        <v>26</v>
      </c>
      <c r="C216" s="45">
        <v>28.1</v>
      </c>
      <c r="D216" s="213">
        <v>1410</v>
      </c>
    </row>
    <row r="217" spans="1:4" s="1" customFormat="1" x14ac:dyDescent="0.25">
      <c r="A217" s="10">
        <v>42216</v>
      </c>
      <c r="B217" s="60">
        <v>28</v>
      </c>
      <c r="C217" s="45">
        <v>28.1</v>
      </c>
      <c r="D217" s="213">
        <v>1360</v>
      </c>
    </row>
    <row r="218" spans="1:4" s="1" customFormat="1" x14ac:dyDescent="0.25">
      <c r="A218" s="10">
        <v>42217</v>
      </c>
      <c r="B218" s="60">
        <v>29</v>
      </c>
      <c r="C218" s="45">
        <v>27.7</v>
      </c>
      <c r="D218" s="213">
        <v>1320</v>
      </c>
    </row>
    <row r="219" spans="1:4" s="1" customFormat="1" x14ac:dyDescent="0.25">
      <c r="A219" s="10">
        <v>42218</v>
      </c>
      <c r="B219" s="60">
        <v>26</v>
      </c>
      <c r="C219" s="45">
        <v>27.2</v>
      </c>
      <c r="D219" s="213">
        <v>1330</v>
      </c>
    </row>
    <row r="220" spans="1:4" s="1" customFormat="1" x14ac:dyDescent="0.25">
      <c r="A220" s="10">
        <v>42219</v>
      </c>
      <c r="B220" s="60">
        <v>22</v>
      </c>
      <c r="C220" s="45">
        <v>26.7</v>
      </c>
      <c r="D220" s="213">
        <v>1500</v>
      </c>
    </row>
    <row r="221" spans="1:4" s="1" customFormat="1" x14ac:dyDescent="0.25">
      <c r="A221" s="10">
        <v>42220</v>
      </c>
      <c r="B221" s="60">
        <v>21</v>
      </c>
      <c r="C221" s="45">
        <v>25.3</v>
      </c>
      <c r="D221" s="213">
        <v>1500</v>
      </c>
    </row>
    <row r="222" spans="1:4" s="1" customFormat="1" x14ac:dyDescent="0.25">
      <c r="A222" s="10">
        <v>42221</v>
      </c>
      <c r="B222" s="60">
        <v>23</v>
      </c>
      <c r="C222" s="45">
        <v>25.3</v>
      </c>
      <c r="D222" s="213">
        <v>1510</v>
      </c>
    </row>
    <row r="223" spans="1:4" s="1" customFormat="1" x14ac:dyDescent="0.25">
      <c r="A223" s="10">
        <v>42222</v>
      </c>
      <c r="B223" s="60">
        <v>24</v>
      </c>
      <c r="C223" s="45">
        <v>24.7</v>
      </c>
      <c r="D223" s="213">
        <v>1580</v>
      </c>
    </row>
    <row r="224" spans="1:4" s="1" customFormat="1" x14ac:dyDescent="0.25">
      <c r="A224" s="10">
        <v>42223</v>
      </c>
      <c r="B224" s="60">
        <v>24</v>
      </c>
      <c r="C224" s="45">
        <v>25.9</v>
      </c>
      <c r="D224" s="213">
        <v>1610</v>
      </c>
    </row>
    <row r="225" spans="1:4" s="1" customFormat="1" x14ac:dyDescent="0.25">
      <c r="A225" s="10">
        <v>42224</v>
      </c>
      <c r="B225" s="60">
        <v>27</v>
      </c>
      <c r="C225" s="45">
        <v>26.3</v>
      </c>
      <c r="D225" s="213">
        <v>1500</v>
      </c>
    </row>
    <row r="226" spans="1:4" s="1" customFormat="1" x14ac:dyDescent="0.25">
      <c r="A226" s="10">
        <v>42225</v>
      </c>
      <c r="B226" s="60">
        <v>33</v>
      </c>
      <c r="C226" s="45">
        <v>26.3</v>
      </c>
      <c r="D226" s="213">
        <v>1390</v>
      </c>
    </row>
    <row r="227" spans="1:4" s="1" customFormat="1" x14ac:dyDescent="0.25">
      <c r="A227" s="10">
        <v>42226</v>
      </c>
      <c r="B227" s="60">
        <v>33</v>
      </c>
      <c r="C227" s="45">
        <v>26.2</v>
      </c>
      <c r="D227" s="213">
        <v>1310</v>
      </c>
    </row>
    <row r="228" spans="1:4" s="1" customFormat="1" x14ac:dyDescent="0.25">
      <c r="A228" s="10">
        <v>42227</v>
      </c>
      <c r="B228" s="60">
        <v>29</v>
      </c>
      <c r="C228" s="45">
        <v>25.8</v>
      </c>
      <c r="D228" s="213">
        <v>1270</v>
      </c>
    </row>
    <row r="229" spans="1:4" s="1" customFormat="1" x14ac:dyDescent="0.25">
      <c r="A229" s="10">
        <v>42228</v>
      </c>
      <c r="B229" s="60">
        <v>30</v>
      </c>
      <c r="C229" s="45">
        <v>25.7</v>
      </c>
      <c r="D229" s="213">
        <v>1220</v>
      </c>
    </row>
    <row r="230" spans="1:4" s="1" customFormat="1" x14ac:dyDescent="0.25">
      <c r="A230" s="10">
        <v>42229</v>
      </c>
      <c r="B230" s="60">
        <v>33</v>
      </c>
      <c r="C230" s="45">
        <v>26.1</v>
      </c>
      <c r="D230" s="213">
        <v>1240</v>
      </c>
    </row>
    <row r="231" spans="1:4" s="1" customFormat="1" x14ac:dyDescent="0.25">
      <c r="A231" s="10">
        <v>42230</v>
      </c>
      <c r="B231" s="60">
        <v>32</v>
      </c>
      <c r="C231" s="45">
        <v>25.8</v>
      </c>
      <c r="D231" s="213">
        <v>1340</v>
      </c>
    </row>
    <row r="232" spans="1:4" s="1" customFormat="1" x14ac:dyDescent="0.25">
      <c r="A232" s="10">
        <v>42231</v>
      </c>
      <c r="B232" s="60">
        <v>30</v>
      </c>
      <c r="C232" s="45">
        <v>25.7</v>
      </c>
      <c r="D232" s="213">
        <v>1340</v>
      </c>
    </row>
    <row r="233" spans="1:4" s="1" customFormat="1" x14ac:dyDescent="0.25">
      <c r="A233" s="10">
        <v>42232</v>
      </c>
      <c r="B233" s="60">
        <v>27</v>
      </c>
      <c r="C233" s="45">
        <v>26.6</v>
      </c>
      <c r="D233" s="213">
        <v>1260</v>
      </c>
    </row>
    <row r="234" spans="1:4" s="1" customFormat="1" x14ac:dyDescent="0.25">
      <c r="A234" s="10">
        <v>42233</v>
      </c>
      <c r="B234" s="60">
        <v>23</v>
      </c>
      <c r="C234" s="45">
        <v>27.2</v>
      </c>
      <c r="D234" s="213">
        <v>1320</v>
      </c>
    </row>
    <row r="235" spans="1:4" s="1" customFormat="1" x14ac:dyDescent="0.25">
      <c r="A235" s="10">
        <v>42234</v>
      </c>
      <c r="B235" s="60">
        <v>20</v>
      </c>
      <c r="C235" s="45">
        <v>26.9</v>
      </c>
      <c r="D235" s="213">
        <v>1390</v>
      </c>
    </row>
    <row r="236" spans="1:4" s="1" customFormat="1" x14ac:dyDescent="0.25">
      <c r="A236" s="10">
        <v>42235</v>
      </c>
      <c r="B236" s="60">
        <v>21</v>
      </c>
      <c r="C236" s="45">
        <v>26.4</v>
      </c>
      <c r="D236" s="213">
        <v>1390</v>
      </c>
    </row>
    <row r="237" spans="1:4" s="1" customFormat="1" x14ac:dyDescent="0.25">
      <c r="A237" s="10">
        <v>42236</v>
      </c>
      <c r="B237" s="60">
        <v>25</v>
      </c>
      <c r="C237" s="45">
        <v>26.1</v>
      </c>
      <c r="D237" s="213">
        <v>1300</v>
      </c>
    </row>
    <row r="238" spans="1:4" s="1" customFormat="1" x14ac:dyDescent="0.25">
      <c r="A238" s="10">
        <v>42237</v>
      </c>
      <c r="B238" s="60">
        <v>32</v>
      </c>
      <c r="C238" s="45">
        <v>26</v>
      </c>
      <c r="D238" s="213">
        <v>1250</v>
      </c>
    </row>
    <row r="239" spans="1:4" s="1" customFormat="1" x14ac:dyDescent="0.25">
      <c r="A239" s="10">
        <v>42238</v>
      </c>
      <c r="B239" s="60">
        <v>33</v>
      </c>
      <c r="C239" s="45">
        <v>26</v>
      </c>
      <c r="D239" s="213">
        <v>1250</v>
      </c>
    </row>
    <row r="240" spans="1:4" s="1" customFormat="1" x14ac:dyDescent="0.25">
      <c r="A240" s="10">
        <v>42239</v>
      </c>
      <c r="B240" s="60">
        <v>30</v>
      </c>
      <c r="C240" s="45">
        <v>26</v>
      </c>
      <c r="D240" s="213">
        <v>1310</v>
      </c>
    </row>
    <row r="241" spans="1:4" s="1" customFormat="1" x14ac:dyDescent="0.25">
      <c r="A241" s="10">
        <v>42240</v>
      </c>
      <c r="B241" s="60">
        <v>30</v>
      </c>
      <c r="C241" s="45">
        <v>25.8</v>
      </c>
      <c r="D241" s="213">
        <v>1280</v>
      </c>
    </row>
    <row r="242" spans="1:4" s="1" customFormat="1" x14ac:dyDescent="0.25">
      <c r="A242" s="10">
        <v>42241</v>
      </c>
      <c r="B242" s="60">
        <v>29</v>
      </c>
      <c r="C242" s="45">
        <v>26.2</v>
      </c>
      <c r="D242" s="213">
        <v>1290</v>
      </c>
    </row>
    <row r="243" spans="1:4" s="1" customFormat="1" x14ac:dyDescent="0.25">
      <c r="A243" s="10">
        <v>42242</v>
      </c>
      <c r="B243" s="60">
        <v>25</v>
      </c>
      <c r="C243" s="45">
        <v>26.2</v>
      </c>
      <c r="D243" s="213">
        <v>1280</v>
      </c>
    </row>
    <row r="244" spans="1:4" s="1" customFormat="1" x14ac:dyDescent="0.25">
      <c r="A244" s="10">
        <v>42243</v>
      </c>
      <c r="B244" s="60">
        <v>21</v>
      </c>
      <c r="C244" s="45">
        <v>26.3</v>
      </c>
      <c r="D244" s="213">
        <v>1290</v>
      </c>
    </row>
    <row r="245" spans="1:4" s="1" customFormat="1" x14ac:dyDescent="0.25">
      <c r="A245" s="10">
        <v>42244</v>
      </c>
      <c r="B245" s="60">
        <v>17</v>
      </c>
      <c r="C245" s="45">
        <v>27</v>
      </c>
      <c r="D245" s="213">
        <v>1270</v>
      </c>
    </row>
    <row r="246" spans="1:4" s="1" customFormat="1" x14ac:dyDescent="0.25">
      <c r="A246" s="10">
        <v>42245</v>
      </c>
      <c r="B246" s="60">
        <v>17</v>
      </c>
      <c r="C246" s="45">
        <v>26.4</v>
      </c>
      <c r="D246" s="213">
        <v>1310</v>
      </c>
    </row>
    <row r="247" spans="1:4" s="1" customFormat="1" x14ac:dyDescent="0.25">
      <c r="A247" s="10">
        <v>42246</v>
      </c>
      <c r="B247" s="60">
        <v>19</v>
      </c>
      <c r="C247" s="45">
        <v>24.9</v>
      </c>
      <c r="D247" s="213">
        <v>1170</v>
      </c>
    </row>
    <row r="248" spans="1:4" s="1" customFormat="1" x14ac:dyDescent="0.25">
      <c r="A248" s="10">
        <v>42247</v>
      </c>
      <c r="B248" s="60">
        <v>20</v>
      </c>
      <c r="C248" s="45">
        <v>24.7</v>
      </c>
      <c r="D248" s="213">
        <v>1150</v>
      </c>
    </row>
    <row r="249" spans="1:4" s="1" customFormat="1" x14ac:dyDescent="0.25">
      <c r="A249" s="10">
        <v>42248</v>
      </c>
      <c r="B249" s="60">
        <v>18.520833333333332</v>
      </c>
      <c r="C249" s="45">
        <v>24.892708333333335</v>
      </c>
      <c r="D249" s="213">
        <v>1231.1458333333333</v>
      </c>
    </row>
    <row r="250" spans="1:4" s="1" customFormat="1" x14ac:dyDescent="0.25">
      <c r="A250" s="10">
        <v>42249</v>
      </c>
      <c r="B250" s="60">
        <v>18.989583333333332</v>
      </c>
      <c r="C250" s="45">
        <v>24.627083333333328</v>
      </c>
      <c r="D250" s="213">
        <v>1200.8333333333333</v>
      </c>
    </row>
    <row r="251" spans="1:4" s="1" customFormat="1" x14ac:dyDescent="0.25">
      <c r="A251" s="10">
        <v>42250</v>
      </c>
      <c r="B251" s="60">
        <v>19.635416666666668</v>
      </c>
      <c r="C251" s="45">
        <v>23.644791666666663</v>
      </c>
      <c r="D251" s="213">
        <v>1201.25</v>
      </c>
    </row>
    <row r="252" spans="1:4" s="1" customFormat="1" x14ac:dyDescent="0.25">
      <c r="A252" s="10">
        <v>42251</v>
      </c>
      <c r="B252" s="60">
        <v>18.114583333333332</v>
      </c>
      <c r="C252" s="45">
        <v>22.304166666666664</v>
      </c>
      <c r="D252" s="213">
        <v>1184.5833333333333</v>
      </c>
    </row>
    <row r="253" spans="1:4" s="1" customFormat="1" x14ac:dyDescent="0.25">
      <c r="A253" s="10">
        <v>42252</v>
      </c>
      <c r="B253" s="60">
        <v>16.979166666666668</v>
      </c>
      <c r="C253" s="45">
        <v>21.934375000000006</v>
      </c>
      <c r="D253" s="213">
        <v>1239.7916666666667</v>
      </c>
    </row>
    <row r="254" spans="1:4" s="1" customFormat="1" x14ac:dyDescent="0.25">
      <c r="A254" s="10">
        <v>42253</v>
      </c>
      <c r="B254" s="60">
        <v>16.46875</v>
      </c>
      <c r="C254" s="45">
        <v>22.509375000000002</v>
      </c>
      <c r="D254" s="213">
        <v>1312.0833333333333</v>
      </c>
    </row>
    <row r="255" spans="1:4" s="1" customFormat="1" x14ac:dyDescent="0.25">
      <c r="A255" s="10">
        <v>42254</v>
      </c>
      <c r="B255" s="60">
        <v>16.729166666666668</v>
      </c>
      <c r="C255" s="45">
        <v>23.118750000000002</v>
      </c>
      <c r="D255" s="213">
        <v>1348.4375</v>
      </c>
    </row>
    <row r="256" spans="1:4" s="1" customFormat="1" x14ac:dyDescent="0.25">
      <c r="A256" s="10">
        <v>42255</v>
      </c>
      <c r="B256" s="60">
        <v>16.770833333333332</v>
      </c>
      <c r="C256" s="45">
        <v>24.139583333333334</v>
      </c>
      <c r="D256" s="213">
        <v>1225.625</v>
      </c>
    </row>
    <row r="257" spans="1:4" s="1" customFormat="1" x14ac:dyDescent="0.25">
      <c r="A257" s="10">
        <v>42256</v>
      </c>
      <c r="B257" s="60">
        <v>16.947916666666668</v>
      </c>
      <c r="C257" s="45">
        <v>24.953124999999996</v>
      </c>
      <c r="D257" s="213">
        <v>1279.2708333333333</v>
      </c>
    </row>
    <row r="258" spans="1:4" s="1" customFormat="1" x14ac:dyDescent="0.25">
      <c r="A258" s="10">
        <v>42257</v>
      </c>
      <c r="B258" s="60">
        <v>18.645833333333332</v>
      </c>
      <c r="C258" s="45">
        <v>24.546874999999986</v>
      </c>
      <c r="D258" s="213">
        <v>1422.3958333333333</v>
      </c>
    </row>
    <row r="259" spans="1:4" s="1" customFormat="1" x14ac:dyDescent="0.25">
      <c r="A259" s="10">
        <v>42258</v>
      </c>
      <c r="B259" s="60">
        <v>20.291666666666668</v>
      </c>
      <c r="C259" s="45">
        <v>23.370833333333326</v>
      </c>
      <c r="D259" s="213">
        <v>1504.5833333333333</v>
      </c>
    </row>
    <row r="260" spans="1:4" s="1" customFormat="1" x14ac:dyDescent="0.25">
      <c r="A260" s="10">
        <v>42259</v>
      </c>
      <c r="B260" s="60">
        <v>20.885416666666668</v>
      </c>
      <c r="C260" s="45">
        <v>23.711458333333336</v>
      </c>
      <c r="D260" s="213">
        <v>1503.6458333333333</v>
      </c>
    </row>
    <row r="261" spans="1:4" s="1" customFormat="1" x14ac:dyDescent="0.25">
      <c r="A261" s="10">
        <v>42260</v>
      </c>
      <c r="B261" s="60">
        <v>24.3125</v>
      </c>
      <c r="C261" s="45">
        <v>22.723958333333332</v>
      </c>
      <c r="D261" s="213">
        <v>1462.6041666666667</v>
      </c>
    </row>
    <row r="262" spans="1:4" s="1" customFormat="1" x14ac:dyDescent="0.25">
      <c r="A262" s="10">
        <v>42261</v>
      </c>
      <c r="B262" s="60">
        <v>23.541666666666668</v>
      </c>
      <c r="C262" s="45">
        <v>22.761458333333337</v>
      </c>
      <c r="D262" s="213">
        <v>1451.1458333333333</v>
      </c>
    </row>
    <row r="263" spans="1:4" s="1" customFormat="1" x14ac:dyDescent="0.25">
      <c r="A263" s="10">
        <v>42262</v>
      </c>
      <c r="B263" s="60">
        <v>20.78125</v>
      </c>
      <c r="C263" s="45">
        <v>21.502083333333335</v>
      </c>
      <c r="D263" s="213">
        <v>1463.9583333333333</v>
      </c>
    </row>
    <row r="264" spans="1:4" s="1" customFormat="1" x14ac:dyDescent="0.25">
      <c r="A264" s="10">
        <v>42263</v>
      </c>
      <c r="B264" s="60">
        <v>16</v>
      </c>
      <c r="C264" s="45">
        <v>21.492708333333326</v>
      </c>
      <c r="D264" s="213">
        <v>1514.1666666666667</v>
      </c>
    </row>
    <row r="265" spans="1:4" s="1" customFormat="1" x14ac:dyDescent="0.25">
      <c r="A265" s="10">
        <v>42264</v>
      </c>
      <c r="B265" s="60">
        <v>16.322916666666668</v>
      </c>
      <c r="C265" s="45">
        <v>21.434375000000003</v>
      </c>
      <c r="D265" s="213">
        <v>1546.9791666666667</v>
      </c>
    </row>
    <row r="266" spans="1:4" s="1" customFormat="1" x14ac:dyDescent="0.25">
      <c r="A266" s="10">
        <v>42265</v>
      </c>
      <c r="B266" s="60">
        <v>16</v>
      </c>
      <c r="C266" s="45">
        <v>21.761458333333334</v>
      </c>
      <c r="D266" s="213">
        <v>1599.4791666666667</v>
      </c>
    </row>
    <row r="267" spans="1:4" s="1" customFormat="1" x14ac:dyDescent="0.25">
      <c r="A267" s="10">
        <v>42266</v>
      </c>
      <c r="B267" s="60">
        <v>17.083333333333332</v>
      </c>
      <c r="C267" s="45">
        <v>22.368750000000002</v>
      </c>
      <c r="D267" s="213">
        <v>1693.3333333333333</v>
      </c>
    </row>
    <row r="268" spans="1:4" s="1" customFormat="1" x14ac:dyDescent="0.25">
      <c r="A268" s="10">
        <v>42267</v>
      </c>
      <c r="B268" s="60">
        <v>21.979166666666668</v>
      </c>
      <c r="C268" s="45">
        <v>23.344791666666666</v>
      </c>
      <c r="D268" s="213">
        <v>1740</v>
      </c>
    </row>
    <row r="269" spans="1:4" s="1" customFormat="1" x14ac:dyDescent="0.25">
      <c r="A269" s="10">
        <v>42268</v>
      </c>
      <c r="B269" s="60">
        <v>21.5625</v>
      </c>
      <c r="C269" s="45">
        <v>23.851041666666674</v>
      </c>
      <c r="D269" s="213">
        <v>1802.6041666666667</v>
      </c>
    </row>
    <row r="270" spans="1:4" s="1" customFormat="1" x14ac:dyDescent="0.25">
      <c r="A270" s="10">
        <v>42269</v>
      </c>
      <c r="B270" s="60">
        <v>21</v>
      </c>
      <c r="C270" s="45">
        <v>22.440625000000001</v>
      </c>
      <c r="D270" s="213">
        <v>1883.125</v>
      </c>
    </row>
    <row r="271" spans="1:4" s="1" customFormat="1" x14ac:dyDescent="0.25">
      <c r="A271" s="10">
        <v>42270</v>
      </c>
      <c r="B271" s="60">
        <v>17.604166666666668</v>
      </c>
      <c r="C271" s="45">
        <v>22.265625</v>
      </c>
      <c r="D271" s="213">
        <v>1985.2083333333333</v>
      </c>
    </row>
    <row r="272" spans="1:4" s="1" customFormat="1" x14ac:dyDescent="0.25">
      <c r="A272" s="10">
        <v>42271</v>
      </c>
      <c r="B272" s="60">
        <v>14.291666666666666</v>
      </c>
      <c r="C272" s="45">
        <v>22.929166666666664</v>
      </c>
      <c r="D272" s="213">
        <v>2001.4583333333333</v>
      </c>
    </row>
    <row r="273" spans="1:4" s="1" customFormat="1" x14ac:dyDescent="0.25">
      <c r="A273" s="10">
        <v>42272</v>
      </c>
      <c r="B273" s="145">
        <v>12.92</v>
      </c>
      <c r="C273" s="45">
        <v>22.999999999999996</v>
      </c>
      <c r="D273" s="213">
        <v>2168.2291666666665</v>
      </c>
    </row>
    <row r="274" spans="1:4" s="1" customFormat="1" x14ac:dyDescent="0.25">
      <c r="A274" s="10">
        <v>42273</v>
      </c>
      <c r="B274" s="318">
        <f>AVERAGE(B273,B275)</f>
        <v>20.64918918918919</v>
      </c>
      <c r="C274" s="45">
        <v>23.021874999999994</v>
      </c>
      <c r="D274" s="213">
        <v>1865.4166666666667</v>
      </c>
    </row>
    <row r="275" spans="1:4" s="1" customFormat="1" x14ac:dyDescent="0.25">
      <c r="A275" s="10">
        <v>42274</v>
      </c>
      <c r="B275" s="318">
        <v>28.378378378378379</v>
      </c>
      <c r="C275" s="45">
        <v>20.743749999999999</v>
      </c>
      <c r="D275" s="213">
        <v>1265</v>
      </c>
    </row>
    <row r="276" spans="1:4" s="1" customFormat="1" x14ac:dyDescent="0.25">
      <c r="A276" s="10">
        <v>42275</v>
      </c>
      <c r="B276" s="318">
        <v>12.75</v>
      </c>
      <c r="C276" s="45">
        <v>18.822916666666671</v>
      </c>
      <c r="D276" s="317">
        <v>2507.0175438596493</v>
      </c>
    </row>
    <row r="277" spans="1:4" s="1" customFormat="1" x14ac:dyDescent="0.25">
      <c r="A277" s="10">
        <v>42276</v>
      </c>
      <c r="B277" s="318">
        <f>AVERAGE(B276,B278)</f>
        <v>14.75</v>
      </c>
      <c r="C277" s="45">
        <v>19.716666666666669</v>
      </c>
      <c r="D277" s="317">
        <v>2431.875</v>
      </c>
    </row>
    <row r="278" spans="1:4" s="1" customFormat="1" x14ac:dyDescent="0.25">
      <c r="A278" s="10">
        <v>42277</v>
      </c>
      <c r="B278" s="145">
        <v>16.75</v>
      </c>
      <c r="C278" s="45">
        <v>20.123958333333324</v>
      </c>
      <c r="D278" s="213">
        <v>2099.7916666666665</v>
      </c>
    </row>
    <row r="279" spans="1:4" s="1" customFormat="1" x14ac:dyDescent="0.25">
      <c r="A279" s="10">
        <v>42278</v>
      </c>
      <c r="B279" s="145">
        <v>16.864583333333332</v>
      </c>
      <c r="C279" s="45">
        <v>20.740624999999998</v>
      </c>
      <c r="D279" s="213">
        <v>1983.3333333333333</v>
      </c>
    </row>
    <row r="280" spans="1:4" s="1" customFormat="1" x14ac:dyDescent="0.25">
      <c r="A280" s="10">
        <v>42279</v>
      </c>
      <c r="B280" s="60">
        <v>23.041666666666668</v>
      </c>
      <c r="C280" s="45">
        <v>20.717708333333338</v>
      </c>
      <c r="D280" s="213">
        <v>1740.1041666666667</v>
      </c>
    </row>
    <row r="281" spans="1:4" s="1" customFormat="1" x14ac:dyDescent="0.25">
      <c r="A281" s="10">
        <v>42280</v>
      </c>
      <c r="B281" s="60">
        <v>30.208333333333332</v>
      </c>
      <c r="C281" s="45">
        <v>19.577083333333334</v>
      </c>
      <c r="D281" s="213">
        <v>1627.2916666666667</v>
      </c>
    </row>
    <row r="282" spans="1:4" s="1" customFormat="1" x14ac:dyDescent="0.25">
      <c r="A282" s="10">
        <v>42281</v>
      </c>
      <c r="B282" s="60">
        <v>34.458333333333336</v>
      </c>
      <c r="C282" s="45">
        <v>20.151041666666671</v>
      </c>
      <c r="D282" s="213">
        <v>1577.2916666666667</v>
      </c>
    </row>
    <row r="283" spans="1:4" s="1" customFormat="1" x14ac:dyDescent="0.25">
      <c r="A283" s="10">
        <v>42282</v>
      </c>
      <c r="B283" s="60">
        <v>37</v>
      </c>
      <c r="C283" s="45">
        <v>20.865624999999998</v>
      </c>
      <c r="D283" s="213">
        <v>1540.3125</v>
      </c>
    </row>
    <row r="284" spans="1:4" s="1" customFormat="1" x14ac:dyDescent="0.25">
      <c r="A284" s="10">
        <v>42283</v>
      </c>
      <c r="B284" s="60">
        <v>32.625</v>
      </c>
      <c r="C284" s="45">
        <v>21.455208333333328</v>
      </c>
      <c r="D284" s="213">
        <v>1448.6458333333333</v>
      </c>
    </row>
    <row r="285" spans="1:4" s="1" customFormat="1" x14ac:dyDescent="0.25">
      <c r="A285" s="10">
        <v>42284</v>
      </c>
      <c r="B285" s="60">
        <v>30.4375</v>
      </c>
      <c r="C285" s="45">
        <v>22.277011494252871</v>
      </c>
      <c r="D285" s="213">
        <v>1332.7586206896551</v>
      </c>
    </row>
    <row r="286" spans="1:4" s="1" customFormat="1" x14ac:dyDescent="0.25">
      <c r="A286" s="10">
        <v>42285</v>
      </c>
      <c r="B286" s="60">
        <v>32.864583333333336</v>
      </c>
      <c r="C286" s="144">
        <v>22.364583333333339</v>
      </c>
      <c r="D286" s="317">
        <v>1268.75</v>
      </c>
    </row>
    <row r="287" spans="1:4" s="1" customFormat="1" x14ac:dyDescent="0.25">
      <c r="A287" s="10">
        <v>42286</v>
      </c>
      <c r="B287" s="60">
        <v>36.541666666666664</v>
      </c>
      <c r="C287" s="45">
        <v>21.774999999999995</v>
      </c>
      <c r="D287" s="213">
        <v>1227.5</v>
      </c>
    </row>
    <row r="288" spans="1:4" s="1" customFormat="1" x14ac:dyDescent="0.25">
      <c r="A288" s="10">
        <v>42287</v>
      </c>
      <c r="B288" s="60">
        <v>40.427083333333336</v>
      </c>
      <c r="C288" s="45">
        <v>21.921875</v>
      </c>
      <c r="D288" s="213">
        <v>1211.4583333333333</v>
      </c>
    </row>
    <row r="289" spans="1:4" s="1" customFormat="1" x14ac:dyDescent="0.25">
      <c r="A289" s="10">
        <v>42288</v>
      </c>
      <c r="B289" s="60">
        <v>41.364583333333336</v>
      </c>
      <c r="C289" s="45">
        <v>21.921875000000004</v>
      </c>
      <c r="D289" s="213">
        <v>1211.25</v>
      </c>
    </row>
    <row r="290" spans="1:4" s="1" customFormat="1" x14ac:dyDescent="0.25">
      <c r="A290" s="10">
        <v>42289</v>
      </c>
      <c r="B290" s="60">
        <v>39.083333333333336</v>
      </c>
      <c r="C290" s="45">
        <v>22.316666666666659</v>
      </c>
      <c r="D290" s="213">
        <v>1159.5833333333333</v>
      </c>
    </row>
    <row r="291" spans="1:4" s="1" customFormat="1" x14ac:dyDescent="0.25">
      <c r="A291" s="10">
        <v>42290</v>
      </c>
      <c r="B291" s="60">
        <v>37.083333333333336</v>
      </c>
      <c r="C291" s="45">
        <v>22.383333333333322</v>
      </c>
      <c r="D291" s="213">
        <v>1144.1666666666667</v>
      </c>
    </row>
    <row r="292" spans="1:4" s="1" customFormat="1" x14ac:dyDescent="0.25">
      <c r="A292" s="10">
        <v>42291</v>
      </c>
      <c r="B292" s="60">
        <v>37.125</v>
      </c>
      <c r="C292" s="45">
        <v>22.397916666666656</v>
      </c>
      <c r="D292" s="213">
        <v>1117.1875</v>
      </c>
    </row>
    <row r="293" spans="1:4" s="1" customFormat="1" x14ac:dyDescent="0.25">
      <c r="A293" s="10">
        <v>42292</v>
      </c>
      <c r="B293" s="60">
        <v>34.145833333333336</v>
      </c>
      <c r="C293" s="45">
        <v>23.292708333333337</v>
      </c>
      <c r="D293" s="213">
        <v>1190.7291666666667</v>
      </c>
    </row>
    <row r="294" spans="1:4" s="1" customFormat="1" x14ac:dyDescent="0.25">
      <c r="A294" s="10">
        <v>42293</v>
      </c>
      <c r="B294" s="60">
        <v>34.239583333333336</v>
      </c>
      <c r="C294" s="45">
        <v>22.722916666666666</v>
      </c>
      <c r="D294" s="213">
        <v>1255.2083333333333</v>
      </c>
    </row>
    <row r="295" spans="1:4" s="1" customFormat="1" x14ac:dyDescent="0.25">
      <c r="A295" s="10">
        <v>42294</v>
      </c>
      <c r="B295" s="60">
        <v>34.989583333333336</v>
      </c>
      <c r="C295" s="45">
        <v>21.197916666666668</v>
      </c>
      <c r="D295" s="213">
        <v>1280.5208333333333</v>
      </c>
    </row>
    <row r="296" spans="1:4" s="1" customFormat="1" x14ac:dyDescent="0.25">
      <c r="A296" s="10">
        <v>42295</v>
      </c>
      <c r="B296" s="60">
        <v>31.1875</v>
      </c>
      <c r="C296" s="45">
        <v>20.141666666666669</v>
      </c>
      <c r="D296" s="213">
        <v>1267.1875</v>
      </c>
    </row>
    <row r="297" spans="1:4" s="1" customFormat="1" x14ac:dyDescent="0.25">
      <c r="A297" s="10">
        <v>42296</v>
      </c>
      <c r="B297" s="60">
        <v>33.541666666666664</v>
      </c>
      <c r="C297" s="45">
        <v>19.584374999999998</v>
      </c>
      <c r="D297" s="213">
        <v>1202.8125</v>
      </c>
    </row>
    <row r="298" spans="1:4" s="1" customFormat="1" x14ac:dyDescent="0.25">
      <c r="A298" s="10">
        <v>42297</v>
      </c>
      <c r="B298" s="60">
        <v>31.84375</v>
      </c>
      <c r="C298" s="45">
        <v>18.86666666666666</v>
      </c>
      <c r="D298" s="213">
        <v>1258.8541666666667</v>
      </c>
    </row>
    <row r="299" spans="1:4" s="1" customFormat="1" x14ac:dyDescent="0.25">
      <c r="A299" s="10">
        <v>42298</v>
      </c>
      <c r="B299" s="60">
        <v>30.458333333333332</v>
      </c>
      <c r="C299" s="45">
        <v>18.490624999999998</v>
      </c>
      <c r="D299" s="213">
        <v>1325</v>
      </c>
    </row>
    <row r="300" spans="1:4" s="1" customFormat="1" x14ac:dyDescent="0.25">
      <c r="A300" s="10">
        <v>42299</v>
      </c>
      <c r="B300" s="60">
        <v>30.729166666666668</v>
      </c>
      <c r="C300" s="45">
        <v>18.523958333333329</v>
      </c>
      <c r="D300" s="213">
        <v>1370.625</v>
      </c>
    </row>
    <row r="301" spans="1:4" s="1" customFormat="1" x14ac:dyDescent="0.25">
      <c r="A301" s="10">
        <v>42300</v>
      </c>
      <c r="B301" s="60">
        <v>33.427083333333336</v>
      </c>
      <c r="C301" s="45">
        <v>18.426041666666663</v>
      </c>
      <c r="D301" s="213">
        <v>1426.7708333333333</v>
      </c>
    </row>
    <row r="302" spans="1:4" s="1" customFormat="1" x14ac:dyDescent="0.25">
      <c r="A302" s="10">
        <v>42301</v>
      </c>
      <c r="B302" s="60">
        <v>35.229166666666664</v>
      </c>
      <c r="C302" s="45">
        <v>18.400000000000002</v>
      </c>
      <c r="D302" s="213">
        <v>1497.1875</v>
      </c>
    </row>
    <row r="303" spans="1:4" s="1" customFormat="1" x14ac:dyDescent="0.25">
      <c r="A303" s="10">
        <v>42302</v>
      </c>
      <c r="B303" s="60">
        <v>32.197916666666664</v>
      </c>
      <c r="C303" s="45">
        <v>18.165625000000002</v>
      </c>
      <c r="D303" s="213">
        <v>1488.6458333333333</v>
      </c>
    </row>
    <row r="304" spans="1:4" s="1" customFormat="1" x14ac:dyDescent="0.25">
      <c r="A304" s="10">
        <v>42303</v>
      </c>
      <c r="B304" s="60">
        <v>37.71875</v>
      </c>
      <c r="C304" s="45">
        <v>18.304166666666656</v>
      </c>
      <c r="D304" s="213">
        <v>1218.125</v>
      </c>
    </row>
    <row r="305" spans="1:4" s="1" customFormat="1" x14ac:dyDescent="0.25">
      <c r="A305" s="10">
        <v>42304</v>
      </c>
      <c r="B305" s="60">
        <v>45.03125</v>
      </c>
      <c r="C305" s="45">
        <v>19.052083333333329</v>
      </c>
      <c r="D305" s="213">
        <v>1126.3541666666667</v>
      </c>
    </row>
    <row r="306" spans="1:4" s="1" customFormat="1" x14ac:dyDescent="0.25">
      <c r="A306" s="10">
        <v>42305</v>
      </c>
      <c r="B306" s="60">
        <v>51.625</v>
      </c>
      <c r="C306" s="45">
        <v>18.020833333333329</v>
      </c>
      <c r="D306" s="213">
        <v>1083.9583333333333</v>
      </c>
    </row>
    <row r="307" spans="1:4" s="1" customFormat="1" x14ac:dyDescent="0.25">
      <c r="A307" s="10">
        <v>42306</v>
      </c>
      <c r="B307" s="60">
        <v>56.84375</v>
      </c>
      <c r="C307" s="45">
        <v>16.989583333333332</v>
      </c>
      <c r="D307" s="213">
        <v>1090.9375</v>
      </c>
    </row>
    <row r="308" spans="1:4" s="1" customFormat="1" x14ac:dyDescent="0.25">
      <c r="A308" s="10">
        <v>42307</v>
      </c>
      <c r="B308" s="60">
        <v>54.5</v>
      </c>
      <c r="C308" s="45">
        <v>17.231249999999999</v>
      </c>
      <c r="D308" s="213">
        <v>1117.7083333333333</v>
      </c>
    </row>
    <row r="309" spans="1:4" s="1" customFormat="1" x14ac:dyDescent="0.25">
      <c r="A309" s="10">
        <v>42308</v>
      </c>
      <c r="B309" s="60">
        <v>51.67</v>
      </c>
      <c r="C309" s="45">
        <v>17.805000000000003</v>
      </c>
      <c r="D309" s="213">
        <v>1186</v>
      </c>
    </row>
    <row r="310" spans="1:4" s="1" customFormat="1" x14ac:dyDescent="0.25">
      <c r="A310" s="10">
        <v>42309</v>
      </c>
      <c r="B310" s="60">
        <v>54.010416666666664</v>
      </c>
      <c r="C310" s="45">
        <v>17.043750000000006</v>
      </c>
      <c r="D310" s="213">
        <v>1247.3958333333333</v>
      </c>
    </row>
    <row r="311" spans="1:4" s="1" customFormat="1" x14ac:dyDescent="0.25">
      <c r="A311" s="10">
        <v>42310</v>
      </c>
      <c r="B311" s="60">
        <v>52.104166666666664</v>
      </c>
      <c r="C311" s="45">
        <v>15.932291666666666</v>
      </c>
      <c r="D311" s="213">
        <v>1272.9166666666667</v>
      </c>
    </row>
    <row r="312" spans="1:4" s="1" customFormat="1" x14ac:dyDescent="0.25">
      <c r="A312" s="10">
        <v>42311</v>
      </c>
      <c r="B312" s="60">
        <v>49.739583333333336</v>
      </c>
      <c r="C312" s="45">
        <v>14.253124999999995</v>
      </c>
      <c r="D312" s="213">
        <v>1318.6458333333333</v>
      </c>
    </row>
    <row r="313" spans="1:4" s="1" customFormat="1" x14ac:dyDescent="0.25">
      <c r="A313" s="10">
        <v>42312</v>
      </c>
      <c r="B313" s="60">
        <v>49.229166666666664</v>
      </c>
      <c r="C313" s="45">
        <v>13.314583333333337</v>
      </c>
      <c r="D313" s="213">
        <v>1384.4791666666667</v>
      </c>
    </row>
    <row r="314" spans="1:4" s="1" customFormat="1" x14ac:dyDescent="0.25">
      <c r="A314" s="10">
        <v>42313</v>
      </c>
      <c r="B314" s="60">
        <v>51.208333333333336</v>
      </c>
      <c r="C314" s="45">
        <v>12.953125</v>
      </c>
      <c r="D314" s="213">
        <v>1456.5625</v>
      </c>
    </row>
    <row r="315" spans="1:4" s="1" customFormat="1" x14ac:dyDescent="0.25">
      <c r="A315" s="10">
        <v>42314</v>
      </c>
      <c r="B315" s="60">
        <v>57.208333333333336</v>
      </c>
      <c r="C315" s="45">
        <v>12.737500000000004</v>
      </c>
      <c r="D315" s="213">
        <v>1404.1666666666667</v>
      </c>
    </row>
    <row r="316" spans="1:4" s="1" customFormat="1" x14ac:dyDescent="0.25">
      <c r="A316" s="10">
        <v>42315</v>
      </c>
      <c r="B316" s="60">
        <v>62.510416666666664</v>
      </c>
      <c r="C316" s="45">
        <v>12.581249999999997</v>
      </c>
      <c r="D316" s="213">
        <v>1296.0416666666667</v>
      </c>
    </row>
    <row r="317" spans="1:4" s="1" customFormat="1" x14ac:dyDescent="0.25">
      <c r="A317" s="10">
        <v>42316</v>
      </c>
      <c r="B317" s="60">
        <v>68.65625</v>
      </c>
      <c r="C317" s="45">
        <v>12.402083333333339</v>
      </c>
      <c r="D317" s="213">
        <v>1251.7708333333333</v>
      </c>
    </row>
    <row r="318" spans="1:4" s="1" customFormat="1" x14ac:dyDescent="0.25">
      <c r="A318" s="10">
        <v>42317</v>
      </c>
      <c r="B318" s="60">
        <v>66.958333333333329</v>
      </c>
      <c r="C318" s="45">
        <v>11.839583333333337</v>
      </c>
      <c r="D318" s="213">
        <v>1306.25</v>
      </c>
    </row>
    <row r="319" spans="1:4" s="1" customFormat="1" x14ac:dyDescent="0.25">
      <c r="A319" s="10">
        <v>42318</v>
      </c>
      <c r="B319" s="60">
        <v>62.666666666666664</v>
      </c>
      <c r="C319" s="45">
        <v>11.6</v>
      </c>
      <c r="D319" s="213">
        <v>1400.625</v>
      </c>
    </row>
    <row r="320" spans="1:4" s="1" customFormat="1" x14ac:dyDescent="0.25">
      <c r="A320" s="10">
        <v>42319</v>
      </c>
      <c r="B320" s="60">
        <v>62.15625</v>
      </c>
      <c r="C320" s="45">
        <v>11.44270833333333</v>
      </c>
      <c r="D320" s="213">
        <v>1499.8958333333333</v>
      </c>
    </row>
    <row r="321" spans="1:4" s="1" customFormat="1" x14ac:dyDescent="0.25">
      <c r="A321" s="10">
        <v>42320</v>
      </c>
      <c r="B321" s="60">
        <v>61.822916666666664</v>
      </c>
      <c r="C321" s="45">
        <v>11.473958333333329</v>
      </c>
      <c r="D321" s="213">
        <v>1517.2916666666667</v>
      </c>
    </row>
    <row r="322" spans="1:4" s="1" customFormat="1" x14ac:dyDescent="0.25">
      <c r="A322" s="10">
        <v>42321</v>
      </c>
      <c r="B322" s="60">
        <v>59.979166666666664</v>
      </c>
      <c r="C322" s="45">
        <v>11.626041666666666</v>
      </c>
      <c r="D322" s="213">
        <v>1482.9166666666667</v>
      </c>
    </row>
    <row r="323" spans="1:4" s="1" customFormat="1" x14ac:dyDescent="0.25">
      <c r="A323" s="10">
        <v>42322</v>
      </c>
      <c r="B323" s="60">
        <v>63.333333333333336</v>
      </c>
      <c r="C323" s="45">
        <v>11.515625</v>
      </c>
      <c r="D323" s="213">
        <v>1320</v>
      </c>
    </row>
    <row r="324" spans="1:4" s="1" customFormat="1" x14ac:dyDescent="0.25">
      <c r="A324" s="10">
        <v>42323</v>
      </c>
      <c r="B324" s="60">
        <v>69.885416666666671</v>
      </c>
      <c r="C324" s="45">
        <v>10.25625</v>
      </c>
      <c r="D324" s="213">
        <v>1273.2291666666667</v>
      </c>
    </row>
    <row r="325" spans="1:4" s="1" customFormat="1" x14ac:dyDescent="0.25">
      <c r="A325" s="10">
        <v>42324</v>
      </c>
      <c r="B325" s="60">
        <v>68.447916666666671</v>
      </c>
      <c r="C325" s="45">
        <v>9.7729166666666654</v>
      </c>
      <c r="D325" s="213">
        <v>1320</v>
      </c>
    </row>
    <row r="326" spans="1:4" s="1" customFormat="1" x14ac:dyDescent="0.25">
      <c r="A326" s="10">
        <v>42325</v>
      </c>
      <c r="B326" s="60">
        <v>63.927083333333336</v>
      </c>
      <c r="C326" s="45">
        <v>10.017708333333333</v>
      </c>
      <c r="D326" s="213">
        <v>1387.6041666666667</v>
      </c>
    </row>
    <row r="327" spans="1:4" s="1" customFormat="1" x14ac:dyDescent="0.25">
      <c r="A327" s="10">
        <v>42326</v>
      </c>
      <c r="B327" s="60">
        <v>59.09375</v>
      </c>
      <c r="C327" s="45">
        <v>10.562499999999998</v>
      </c>
      <c r="D327" s="213">
        <v>1425.1041666666667</v>
      </c>
    </row>
    <row r="328" spans="1:4" s="1" customFormat="1" x14ac:dyDescent="0.25">
      <c r="A328" s="10">
        <v>42327</v>
      </c>
      <c r="B328" s="60">
        <v>58.048780487804876</v>
      </c>
      <c r="C328" s="45">
        <v>10.290243902439023</v>
      </c>
      <c r="D328" s="213">
        <v>1471.4634146341464</v>
      </c>
    </row>
    <row r="329" spans="1:4" s="1" customFormat="1" x14ac:dyDescent="0.25">
      <c r="A329" s="10">
        <v>42328</v>
      </c>
      <c r="B329" s="60">
        <v>51</v>
      </c>
      <c r="C329" s="45">
        <v>11.5</v>
      </c>
      <c r="D329" s="213">
        <v>1460</v>
      </c>
    </row>
    <row r="330" spans="1:4" s="1" customFormat="1" x14ac:dyDescent="0.25">
      <c r="A330" s="10">
        <v>42329</v>
      </c>
      <c r="B330" s="60">
        <v>50</v>
      </c>
      <c r="C330" s="45">
        <v>11.8</v>
      </c>
      <c r="D330" s="213">
        <v>1440</v>
      </c>
    </row>
    <row r="331" spans="1:4" s="1" customFormat="1" x14ac:dyDescent="0.25">
      <c r="A331" s="10">
        <v>42330</v>
      </c>
      <c r="B331" s="60">
        <v>50</v>
      </c>
      <c r="C331" s="45">
        <v>12.3</v>
      </c>
      <c r="D331" s="213">
        <v>1460</v>
      </c>
    </row>
    <row r="332" spans="1:4" s="1" customFormat="1" x14ac:dyDescent="0.25">
      <c r="A332" s="10">
        <v>42331</v>
      </c>
      <c r="B332" s="60">
        <v>51</v>
      </c>
      <c r="C332" s="45">
        <v>12.3</v>
      </c>
      <c r="D332" s="213">
        <v>1490</v>
      </c>
    </row>
    <row r="333" spans="1:4" s="1" customFormat="1" x14ac:dyDescent="0.25">
      <c r="A333" s="10">
        <v>42332</v>
      </c>
      <c r="B333" s="60">
        <v>52</v>
      </c>
      <c r="C333" s="45">
        <v>11.6</v>
      </c>
      <c r="D333" s="213">
        <v>1510</v>
      </c>
    </row>
    <row r="334" spans="1:4" s="1" customFormat="1" x14ac:dyDescent="0.25">
      <c r="A334" s="10">
        <v>42333</v>
      </c>
      <c r="B334" s="60">
        <v>53</v>
      </c>
      <c r="C334" s="45">
        <v>10.5</v>
      </c>
      <c r="D334" s="213">
        <v>1520</v>
      </c>
    </row>
    <row r="335" spans="1:4" s="1" customFormat="1" x14ac:dyDescent="0.25">
      <c r="A335" s="10">
        <v>42334</v>
      </c>
      <c r="B335" s="60">
        <v>58</v>
      </c>
      <c r="C335" s="45">
        <v>9.1999999999999993</v>
      </c>
      <c r="D335" s="213">
        <v>1580</v>
      </c>
    </row>
    <row r="336" spans="1:4" s="1" customFormat="1" x14ac:dyDescent="0.25">
      <c r="A336" s="10">
        <v>42335</v>
      </c>
      <c r="B336" s="60">
        <v>58</v>
      </c>
      <c r="C336" s="45">
        <v>8.3000000000000007</v>
      </c>
      <c r="D336" s="213">
        <v>1530</v>
      </c>
    </row>
    <row r="337" spans="1:4" s="1" customFormat="1" x14ac:dyDescent="0.25">
      <c r="A337" s="10">
        <v>42336</v>
      </c>
      <c r="B337" s="60">
        <v>57</v>
      </c>
      <c r="C337" s="45">
        <v>7.8</v>
      </c>
      <c r="D337" s="213">
        <v>1510</v>
      </c>
    </row>
    <row r="338" spans="1:4" s="1" customFormat="1" x14ac:dyDescent="0.25">
      <c r="A338" s="10">
        <v>42337</v>
      </c>
      <c r="B338" s="60">
        <v>61</v>
      </c>
      <c r="C338" s="45">
        <v>7.4</v>
      </c>
      <c r="D338" s="213">
        <v>1520</v>
      </c>
    </row>
    <row r="339" spans="1:4" s="1" customFormat="1" x14ac:dyDescent="0.25">
      <c r="A339" s="10">
        <v>42338</v>
      </c>
      <c r="B339" s="60">
        <v>59</v>
      </c>
      <c r="C339" s="45">
        <v>7</v>
      </c>
      <c r="D339" s="213">
        <v>1610</v>
      </c>
    </row>
    <row r="340" spans="1:4" s="1" customFormat="1" x14ac:dyDescent="0.25">
      <c r="A340" s="10">
        <v>42339</v>
      </c>
      <c r="B340" s="60">
        <v>57</v>
      </c>
      <c r="C340" s="45">
        <v>7.3</v>
      </c>
      <c r="D340" s="213">
        <v>1680</v>
      </c>
    </row>
    <row r="341" spans="1:4" s="1" customFormat="1" x14ac:dyDescent="0.25">
      <c r="A341" s="10">
        <v>42340</v>
      </c>
      <c r="B341" s="60">
        <v>56</v>
      </c>
      <c r="C341" s="45">
        <v>7.7</v>
      </c>
      <c r="D341" s="213">
        <v>1700</v>
      </c>
    </row>
    <row r="342" spans="1:4" s="1" customFormat="1" x14ac:dyDescent="0.25">
      <c r="A342" s="10">
        <v>42341</v>
      </c>
      <c r="B342" s="60">
        <v>50</v>
      </c>
      <c r="C342" s="45">
        <v>8.1999999999999993</v>
      </c>
      <c r="D342" s="213">
        <v>1750</v>
      </c>
    </row>
    <row r="343" spans="1:4" s="1" customFormat="1" x14ac:dyDescent="0.25">
      <c r="A343" s="10">
        <v>42342</v>
      </c>
      <c r="B343" s="60">
        <v>49</v>
      </c>
      <c r="C343" s="45">
        <v>9.1</v>
      </c>
      <c r="D343" s="213">
        <v>1820</v>
      </c>
    </row>
    <row r="344" spans="1:4" s="1" customFormat="1" x14ac:dyDescent="0.25">
      <c r="A344" s="10">
        <v>42343</v>
      </c>
      <c r="B344" s="60">
        <v>47</v>
      </c>
      <c r="C344" s="45">
        <v>8.9</v>
      </c>
      <c r="D344" s="213">
        <v>1860</v>
      </c>
    </row>
    <row r="345" spans="1:4" s="1" customFormat="1" x14ac:dyDescent="0.25">
      <c r="A345" s="10">
        <v>42344</v>
      </c>
      <c r="B345" s="60">
        <v>48</v>
      </c>
      <c r="C345" s="45">
        <v>9.9</v>
      </c>
      <c r="D345" s="213">
        <v>1800</v>
      </c>
    </row>
    <row r="346" spans="1:4" s="1" customFormat="1" x14ac:dyDescent="0.25">
      <c r="A346" s="10">
        <v>42345</v>
      </c>
      <c r="B346" s="60">
        <v>47</v>
      </c>
      <c r="C346" s="45">
        <v>10.3</v>
      </c>
      <c r="D346" s="213">
        <v>1840</v>
      </c>
    </row>
    <row r="347" spans="1:4" s="1" customFormat="1" x14ac:dyDescent="0.25">
      <c r="A347" s="10">
        <v>42346</v>
      </c>
      <c r="B347" s="60">
        <v>46</v>
      </c>
      <c r="C347" s="45">
        <v>10.8</v>
      </c>
      <c r="D347" s="213">
        <v>1850</v>
      </c>
    </row>
    <row r="348" spans="1:4" s="1" customFormat="1" x14ac:dyDescent="0.25">
      <c r="A348" s="10">
        <v>42347</v>
      </c>
      <c r="B348" s="60">
        <v>47</v>
      </c>
      <c r="C348" s="45">
        <v>12.2</v>
      </c>
      <c r="D348" s="213">
        <v>1530</v>
      </c>
    </row>
    <row r="349" spans="1:4" s="1" customFormat="1" x14ac:dyDescent="0.25">
      <c r="A349" s="10">
        <v>42348</v>
      </c>
      <c r="B349" s="60">
        <v>49</v>
      </c>
      <c r="C349" s="45">
        <v>11.6</v>
      </c>
      <c r="D349" s="213">
        <v>1510</v>
      </c>
    </row>
    <row r="350" spans="1:4" s="1" customFormat="1" x14ac:dyDescent="0.25">
      <c r="A350" s="10">
        <v>42349</v>
      </c>
      <c r="B350" s="60">
        <v>51</v>
      </c>
      <c r="C350" s="45">
        <v>11.4</v>
      </c>
      <c r="D350" s="213">
        <v>1720</v>
      </c>
    </row>
    <row r="351" spans="1:4" s="1" customFormat="1" x14ac:dyDescent="0.25">
      <c r="A351" s="10">
        <v>42350</v>
      </c>
      <c r="B351" s="60">
        <v>53</v>
      </c>
      <c r="C351" s="45">
        <v>10.6</v>
      </c>
      <c r="D351" s="213">
        <v>1730</v>
      </c>
    </row>
    <row r="352" spans="1:4" s="1" customFormat="1" x14ac:dyDescent="0.25">
      <c r="A352" s="10">
        <v>42351</v>
      </c>
      <c r="B352" s="60">
        <v>53</v>
      </c>
      <c r="C352" s="45">
        <v>10.1</v>
      </c>
      <c r="D352" s="213">
        <v>1770</v>
      </c>
    </row>
    <row r="353" spans="1:4" s="1" customFormat="1" x14ac:dyDescent="0.25">
      <c r="A353" s="10">
        <v>42352</v>
      </c>
      <c r="B353" s="60">
        <v>54</v>
      </c>
      <c r="C353" s="45">
        <v>8.6999999999999993</v>
      </c>
      <c r="D353" s="213">
        <v>1750</v>
      </c>
    </row>
    <row r="354" spans="1:4" s="1" customFormat="1" x14ac:dyDescent="0.25">
      <c r="A354" s="10">
        <v>42353</v>
      </c>
      <c r="B354" s="60">
        <v>54</v>
      </c>
      <c r="C354" s="45">
        <v>7.7</v>
      </c>
      <c r="D354" s="213">
        <v>1730</v>
      </c>
    </row>
    <row r="355" spans="1:4" s="1" customFormat="1" x14ac:dyDescent="0.25">
      <c r="A355" s="10">
        <v>42354</v>
      </c>
      <c r="B355" s="60">
        <v>54</v>
      </c>
      <c r="C355" s="45">
        <v>7</v>
      </c>
      <c r="D355" s="213">
        <v>1770</v>
      </c>
    </row>
    <row r="356" spans="1:4" s="1" customFormat="1" x14ac:dyDescent="0.25">
      <c r="A356" s="10">
        <v>42355</v>
      </c>
      <c r="B356" s="60">
        <v>54</v>
      </c>
      <c r="C356" s="45">
        <v>7</v>
      </c>
      <c r="D356" s="213">
        <v>1790</v>
      </c>
    </row>
    <row r="357" spans="1:4" s="1" customFormat="1" x14ac:dyDescent="0.25">
      <c r="A357" s="10">
        <v>42356</v>
      </c>
      <c r="B357" s="60">
        <v>54</v>
      </c>
      <c r="C357" s="45">
        <v>7.2</v>
      </c>
      <c r="D357" s="213">
        <v>1840</v>
      </c>
    </row>
    <row r="358" spans="1:4" s="1" customFormat="1" x14ac:dyDescent="0.25">
      <c r="A358" s="10">
        <v>42357</v>
      </c>
      <c r="B358" s="60">
        <v>56</v>
      </c>
      <c r="C358" s="45">
        <v>8.5</v>
      </c>
      <c r="D358" s="213">
        <v>1810</v>
      </c>
    </row>
    <row r="359" spans="1:4" s="1" customFormat="1" x14ac:dyDescent="0.25">
      <c r="A359" s="10">
        <v>42358</v>
      </c>
      <c r="B359" s="60">
        <v>59</v>
      </c>
      <c r="C359" s="45">
        <v>8.1999999999999993</v>
      </c>
      <c r="D359" s="213">
        <v>1770</v>
      </c>
    </row>
    <row r="360" spans="1:4" s="1" customFormat="1" x14ac:dyDescent="0.25">
      <c r="A360" s="10">
        <v>42359</v>
      </c>
      <c r="B360" s="60">
        <v>66</v>
      </c>
      <c r="C360" s="45">
        <v>8.6999999999999993</v>
      </c>
      <c r="D360" s="213">
        <v>1670</v>
      </c>
    </row>
    <row r="361" spans="1:4" s="1" customFormat="1" x14ac:dyDescent="0.25">
      <c r="A361" s="10">
        <v>42360</v>
      </c>
      <c r="B361" s="60">
        <v>70</v>
      </c>
      <c r="C361" s="45">
        <v>10.199999999999999</v>
      </c>
      <c r="D361" s="213">
        <v>1570</v>
      </c>
    </row>
    <row r="362" spans="1:4" s="1" customFormat="1" x14ac:dyDescent="0.25">
      <c r="A362" s="10">
        <v>42361</v>
      </c>
      <c r="B362" s="60">
        <v>70</v>
      </c>
      <c r="C362" s="45">
        <v>9.8000000000000007</v>
      </c>
      <c r="D362" s="213">
        <v>1560</v>
      </c>
    </row>
    <row r="363" spans="1:4" s="1" customFormat="1" x14ac:dyDescent="0.25">
      <c r="A363" s="10">
        <v>42362</v>
      </c>
      <c r="B363" s="60">
        <v>76</v>
      </c>
      <c r="C363" s="45">
        <v>8.6999999999999993</v>
      </c>
      <c r="D363" s="213">
        <v>1550</v>
      </c>
    </row>
    <row r="364" spans="1:4" s="1" customFormat="1" x14ac:dyDescent="0.25">
      <c r="A364" s="10">
        <v>42363</v>
      </c>
      <c r="B364" s="60">
        <v>142</v>
      </c>
      <c r="C364" s="45">
        <v>7.9</v>
      </c>
      <c r="D364" s="213">
        <v>1120</v>
      </c>
    </row>
    <row r="365" spans="1:4" s="1" customFormat="1" x14ac:dyDescent="0.25">
      <c r="A365" s="10">
        <v>42364</v>
      </c>
      <c r="B365" s="60">
        <v>197</v>
      </c>
      <c r="C365" s="45">
        <v>7.8</v>
      </c>
      <c r="D365" s="213">
        <v>1040</v>
      </c>
    </row>
    <row r="366" spans="1:4" s="1" customFormat="1" x14ac:dyDescent="0.25">
      <c r="A366" s="10">
        <v>42365</v>
      </c>
      <c r="B366" s="60">
        <v>180</v>
      </c>
      <c r="C366" s="45">
        <v>7.3</v>
      </c>
      <c r="D366" s="213">
        <v>980</v>
      </c>
    </row>
    <row r="367" spans="1:4" s="1" customFormat="1" x14ac:dyDescent="0.25">
      <c r="A367" s="10">
        <v>42366</v>
      </c>
      <c r="B367" s="60">
        <v>164</v>
      </c>
      <c r="C367" s="45">
        <v>7.3</v>
      </c>
      <c r="D367" s="213">
        <v>1000</v>
      </c>
    </row>
    <row r="368" spans="1:4" s="1" customFormat="1" x14ac:dyDescent="0.25">
      <c r="A368" s="10">
        <v>42367</v>
      </c>
      <c r="B368" s="60">
        <v>151</v>
      </c>
      <c r="C368" s="45">
        <v>6.8</v>
      </c>
      <c r="D368" s="213">
        <v>1060</v>
      </c>
    </row>
    <row r="369" spans="1:4" s="1" customFormat="1" x14ac:dyDescent="0.25">
      <c r="A369" s="10">
        <v>42368</v>
      </c>
      <c r="B369" s="60">
        <v>139</v>
      </c>
      <c r="C369" s="45">
        <v>6.5</v>
      </c>
      <c r="D369" s="213">
        <v>1110</v>
      </c>
    </row>
    <row r="370" spans="1:4" s="1" customFormat="1" x14ac:dyDescent="0.25">
      <c r="A370" s="11">
        <v>42369</v>
      </c>
      <c r="B370" s="61">
        <v>129</v>
      </c>
      <c r="C370" s="52">
        <v>6.9</v>
      </c>
      <c r="D370" s="214">
        <v>1190</v>
      </c>
    </row>
    <row r="371" spans="1:4" ht="15" x14ac:dyDescent="0.25">
      <c r="A371" s="6" t="s">
        <v>96</v>
      </c>
    </row>
    <row r="372" spans="1:4" x14ac:dyDescent="0.2">
      <c r="A372" s="3" t="s">
        <v>238</v>
      </c>
    </row>
    <row r="373" spans="1:4" ht="15" x14ac:dyDescent="0.25">
      <c r="A373" s="21" t="s">
        <v>242</v>
      </c>
    </row>
    <row r="376" spans="1:4" ht="15" x14ac:dyDescent="0.25">
      <c r="A376" s="6" t="s">
        <v>162</v>
      </c>
    </row>
    <row r="377" spans="1:4" ht="60" customHeight="1" x14ac:dyDescent="0.2">
      <c r="A377" s="14" t="s">
        <v>80</v>
      </c>
      <c r="B377" s="14" t="s">
        <v>97</v>
      </c>
      <c r="C377" s="14" t="s">
        <v>98</v>
      </c>
      <c r="D377" s="199" t="s">
        <v>166</v>
      </c>
    </row>
    <row r="378" spans="1:4" ht="15" x14ac:dyDescent="0.2">
      <c r="A378" s="14" t="s">
        <v>84</v>
      </c>
      <c r="B378" s="14" t="s">
        <v>86</v>
      </c>
      <c r="C378" s="14" t="s">
        <v>86</v>
      </c>
      <c r="D378" s="199" t="s">
        <v>86</v>
      </c>
    </row>
    <row r="379" spans="1:4" ht="15" x14ac:dyDescent="0.2">
      <c r="A379" s="14" t="s">
        <v>87</v>
      </c>
      <c r="B379" s="14" t="s">
        <v>102</v>
      </c>
      <c r="C379" s="14" t="s">
        <v>89</v>
      </c>
      <c r="D379" s="199" t="s">
        <v>90</v>
      </c>
    </row>
    <row r="380" spans="1:4" x14ac:dyDescent="0.2">
      <c r="A380" s="313">
        <v>42005</v>
      </c>
      <c r="B380" s="201">
        <f>ROUND(SUM(B6:B36)*1.9835,-1)</f>
        <v>4980</v>
      </c>
      <c r="C380" s="56">
        <f>AVERAGE(C6:C36)</f>
        <v>10.264516129032257</v>
      </c>
      <c r="D380" s="201">
        <f>AVERAGE(D6:D36)</f>
        <v>2331.2903225806454</v>
      </c>
    </row>
    <row r="381" spans="1:4" x14ac:dyDescent="0.2">
      <c r="A381" s="314">
        <v>42036</v>
      </c>
      <c r="B381" s="203">
        <f>ROUND(SUM(B37:B64)*1.9835,-1)</f>
        <v>5820</v>
      </c>
      <c r="C381" s="17">
        <f>AVERAGE(C37:C64)</f>
        <v>14.582142857142857</v>
      </c>
      <c r="D381" s="203">
        <f>AVERAGE(D37:D64)</f>
        <v>2051.7857142857142</v>
      </c>
    </row>
    <row r="382" spans="1:4" x14ac:dyDescent="0.2">
      <c r="A382" s="314">
        <v>42064</v>
      </c>
      <c r="B382" s="203">
        <f>ROUND(SUM(B65:B95)*1.9835,-1)</f>
        <v>6510</v>
      </c>
      <c r="C382" s="17">
        <f>AVERAGE(C65:C95)</f>
        <v>18.119354838709675</v>
      </c>
      <c r="D382" s="203">
        <f>AVERAGE(D65:D95)</f>
        <v>2371.6129032258063</v>
      </c>
    </row>
    <row r="383" spans="1:4" x14ac:dyDescent="0.2">
      <c r="A383" s="314">
        <v>42109</v>
      </c>
      <c r="B383" s="203">
        <f>ROUND(SUM(B96:B125)*1.9835,-1)</f>
        <v>5160</v>
      </c>
      <c r="C383" s="17">
        <f>AVERAGE(C96:C125)</f>
        <v>19.350000000000001</v>
      </c>
      <c r="D383" s="203">
        <f>AVERAGE(D96:D125)</f>
        <v>2358</v>
      </c>
    </row>
    <row r="384" spans="1:4" x14ac:dyDescent="0.2">
      <c r="A384" s="314">
        <v>42139</v>
      </c>
      <c r="B384" s="203">
        <f>ROUND(SUM(B126:B156)*1.9835,-1)</f>
        <v>3640</v>
      </c>
      <c r="C384" s="17">
        <f>AVERAGE(C126:C156)</f>
        <v>22.216129032258063</v>
      </c>
      <c r="D384" s="203">
        <f>AVERAGE(D126:D156)</f>
        <v>2179.0322580645161</v>
      </c>
    </row>
    <row r="385" spans="1:4" x14ac:dyDescent="0.2">
      <c r="A385" s="314">
        <v>42170</v>
      </c>
      <c r="B385" s="203">
        <f>ROUND(SUM(B157:B186)*1.9835,-1)</f>
        <v>1610</v>
      </c>
      <c r="C385" s="17">
        <f>AVERAGE(C157:C186)</f>
        <v>26.013333333333332</v>
      </c>
      <c r="D385" s="203">
        <f>AVERAGE(D157:D186)</f>
        <v>2821</v>
      </c>
    </row>
    <row r="386" spans="1:4" x14ac:dyDescent="0.2">
      <c r="A386" s="314">
        <v>42200</v>
      </c>
      <c r="B386" s="203">
        <f>ROUND(SUM(B187:B217)*1.9835,-1)</f>
        <v>1600</v>
      </c>
      <c r="C386" s="17">
        <f>AVERAGE(C187:C217)</f>
        <v>27.154838709677421</v>
      </c>
      <c r="D386" s="203">
        <f>AVERAGE(D187:D217)</f>
        <v>1734.8387096774193</v>
      </c>
    </row>
    <row r="387" spans="1:4" x14ac:dyDescent="0.2">
      <c r="A387" s="314">
        <v>42231</v>
      </c>
      <c r="B387" s="203">
        <f>ROUND(SUM(B218:B248)*1.9835,-1)</f>
        <v>1600</v>
      </c>
      <c r="C387" s="17">
        <f>AVERAGE(C218:C248)</f>
        <v>26.109677419354838</v>
      </c>
      <c r="D387" s="203">
        <f>AVERAGE(D218:D248)</f>
        <v>1337.741935483871</v>
      </c>
    </row>
    <row r="388" spans="1:4" x14ac:dyDescent="0.2">
      <c r="A388" s="314">
        <v>42262</v>
      </c>
      <c r="B388" s="203">
        <f>ROUND(SUM(B249:B278)*1.9835,-1)</f>
        <v>1100</v>
      </c>
      <c r="C388" s="17">
        <f>AVERAGE(C249:C278)</f>
        <v>22.601944444444445</v>
      </c>
      <c r="D388" s="203">
        <f>AVERAGE(D249:D278)</f>
        <v>1604.5012792397661</v>
      </c>
    </row>
    <row r="389" spans="1:4" x14ac:dyDescent="0.2">
      <c r="A389" s="314">
        <v>42292</v>
      </c>
      <c r="B389" s="203">
        <f>ROUND(SUM(B279:B309)*1.9835,-1)</f>
        <v>2240</v>
      </c>
      <c r="C389" s="17">
        <f>AVERAGE(C279:C309)</f>
        <v>20.196160317018915</v>
      </c>
      <c r="D389" s="203">
        <f>AVERAGE(D279:D309)</f>
        <v>1321.8147942157955</v>
      </c>
    </row>
    <row r="390" spans="1:4" x14ac:dyDescent="0.2">
      <c r="A390" s="314">
        <v>42323</v>
      </c>
      <c r="B390" s="203">
        <f>ROUND(SUM(B310:B339)*1.9835,-1)</f>
        <v>3450</v>
      </c>
      <c r="C390" s="17">
        <f>AVERAGE(C310:C339)</f>
        <v>11.377174796747969</v>
      </c>
      <c r="D390" s="203">
        <f>AVERAGE(D310:D339)</f>
        <v>1422.2119749322494</v>
      </c>
    </row>
    <row r="391" spans="1:4" x14ac:dyDescent="0.2">
      <c r="A391" s="315">
        <v>42353</v>
      </c>
      <c r="B391" s="206">
        <f>ROUND(SUM(B340:B370)*1.9835,-1)</f>
        <v>4800</v>
      </c>
      <c r="C391" s="57">
        <f>AVERAGE(C340:C370)</f>
        <v>8.7193548387096751</v>
      </c>
      <c r="D391" s="206">
        <f>AVERAGE(D340:D370)</f>
        <v>1576.4516129032259</v>
      </c>
    </row>
    <row r="392" spans="1:4" ht="15" x14ac:dyDescent="0.25">
      <c r="A392" s="6" t="s">
        <v>96</v>
      </c>
    </row>
  </sheetData>
  <hyperlinks>
    <hyperlink ref="A373" r:id="rId1"/>
  </hyperlinks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N82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I69" sqref="I69"/>
    </sheetView>
  </sheetViews>
  <sheetFormatPr defaultColWidth="9.140625" defaultRowHeight="14.25" x14ac:dyDescent="0.2"/>
  <cols>
    <col min="1" max="3" width="18.7109375" style="3" customWidth="1"/>
    <col min="4" max="4" width="18.7109375" style="211" customWidth="1"/>
    <col min="5" max="9" width="18.7109375" style="3" customWidth="1"/>
    <col min="10" max="10" width="9.140625" style="3" customWidth="1"/>
    <col min="11" max="12" width="9.140625" style="3" hidden="1" customWidth="1"/>
    <col min="13" max="14" width="9.140625" style="3" customWidth="1"/>
    <col min="15" max="16384" width="9.140625" style="3"/>
  </cols>
  <sheetData>
    <row r="1" spans="1:14" ht="15" x14ac:dyDescent="0.25">
      <c r="A1" s="6" t="s">
        <v>163</v>
      </c>
    </row>
    <row r="2" spans="1:14" ht="15" x14ac:dyDescent="0.2">
      <c r="A2" s="259"/>
      <c r="B2" s="346" t="s">
        <v>123</v>
      </c>
      <c r="C2" s="346"/>
      <c r="D2" s="346"/>
      <c r="E2" s="346"/>
      <c r="F2" s="346"/>
      <c r="G2" s="346" t="s">
        <v>104</v>
      </c>
      <c r="H2" s="346" t="s">
        <v>124</v>
      </c>
      <c r="I2" s="346" t="s">
        <v>125</v>
      </c>
    </row>
    <row r="3" spans="1:14" ht="60" customHeight="1" x14ac:dyDescent="0.2">
      <c r="A3" s="14" t="s">
        <v>80</v>
      </c>
      <c r="B3" s="14" t="s">
        <v>126</v>
      </c>
      <c r="C3" s="14" t="s">
        <v>127</v>
      </c>
      <c r="D3" s="199" t="s">
        <v>83</v>
      </c>
      <c r="E3" s="14" t="s">
        <v>82</v>
      </c>
      <c r="F3" s="14" t="s">
        <v>128</v>
      </c>
      <c r="G3" s="346"/>
      <c r="H3" s="346"/>
      <c r="I3" s="346"/>
      <c r="K3" s="18" t="s">
        <v>345</v>
      </c>
      <c r="L3" s="18" t="s">
        <v>348</v>
      </c>
      <c r="M3" s="186"/>
    </row>
    <row r="4" spans="1:14" ht="15" x14ac:dyDescent="0.2">
      <c r="A4" s="15" t="s">
        <v>84</v>
      </c>
      <c r="B4" s="15" t="s">
        <v>114</v>
      </c>
      <c r="C4" s="15" t="s">
        <v>114</v>
      </c>
      <c r="D4" s="200" t="s">
        <v>114</v>
      </c>
      <c r="E4" s="15" t="s">
        <v>114</v>
      </c>
      <c r="F4" s="15" t="s">
        <v>114</v>
      </c>
      <c r="G4" s="15" t="s">
        <v>114</v>
      </c>
      <c r="H4" s="15" t="s">
        <v>114</v>
      </c>
      <c r="I4" s="15" t="s">
        <v>114</v>
      </c>
      <c r="K4" s="86"/>
      <c r="L4" s="86"/>
      <c r="M4" s="86"/>
    </row>
    <row r="5" spans="1:14" ht="15" x14ac:dyDescent="0.2">
      <c r="A5" s="15" t="s">
        <v>87</v>
      </c>
      <c r="B5" s="15" t="s">
        <v>91</v>
      </c>
      <c r="C5" s="15" t="s">
        <v>129</v>
      </c>
      <c r="D5" s="200" t="s">
        <v>90</v>
      </c>
      <c r="E5" s="15" t="s">
        <v>89</v>
      </c>
      <c r="F5" s="15" t="s">
        <v>130</v>
      </c>
      <c r="G5" s="15" t="s">
        <v>92</v>
      </c>
      <c r="H5" s="15" t="s">
        <v>91</v>
      </c>
      <c r="I5" s="15" t="s">
        <v>92</v>
      </c>
      <c r="K5" s="86"/>
      <c r="L5" s="190"/>
      <c r="M5" s="190"/>
      <c r="N5" s="87"/>
    </row>
    <row r="6" spans="1:14" x14ac:dyDescent="0.2">
      <c r="A6" s="63">
        <v>42013</v>
      </c>
      <c r="B6" s="51">
        <v>11.8</v>
      </c>
      <c r="C6" s="111">
        <v>7.8</v>
      </c>
      <c r="D6" s="201">
        <v>2357</v>
      </c>
      <c r="E6" s="111">
        <v>10.5</v>
      </c>
      <c r="F6" s="51">
        <v>22.9</v>
      </c>
      <c r="G6" s="58" t="s">
        <v>252</v>
      </c>
      <c r="H6" s="51">
        <v>1</v>
      </c>
      <c r="I6" s="97"/>
      <c r="K6" s="196">
        <v>0.39900000000000002</v>
      </c>
      <c r="L6" s="171">
        <v>2</v>
      </c>
      <c r="M6" s="190"/>
      <c r="N6" s="87"/>
    </row>
    <row r="7" spans="1:14" x14ac:dyDescent="0.2">
      <c r="A7" s="64">
        <v>42017</v>
      </c>
      <c r="B7" s="45">
        <v>12.7</v>
      </c>
      <c r="C7" s="46">
        <v>7.9</v>
      </c>
      <c r="D7" s="203">
        <v>2288</v>
      </c>
      <c r="E7" s="46">
        <v>12</v>
      </c>
      <c r="F7" s="45">
        <v>39.799999999999997</v>
      </c>
      <c r="G7" s="47" t="s">
        <v>252</v>
      </c>
      <c r="H7" s="45">
        <v>0.94</v>
      </c>
      <c r="I7" s="102">
        <v>9</v>
      </c>
      <c r="K7" s="196">
        <v>0.39900000000000002</v>
      </c>
      <c r="L7" s="171">
        <v>2</v>
      </c>
      <c r="M7" s="190"/>
      <c r="N7" s="87"/>
    </row>
    <row r="8" spans="1:14" x14ac:dyDescent="0.2">
      <c r="A8" s="64">
        <v>42027</v>
      </c>
      <c r="B8" s="45">
        <v>13.7</v>
      </c>
      <c r="C8" s="46">
        <v>7.7</v>
      </c>
      <c r="D8" s="203">
        <v>2524</v>
      </c>
      <c r="E8" s="46">
        <v>10.4</v>
      </c>
      <c r="F8" s="45">
        <v>25.6</v>
      </c>
      <c r="G8" s="47" t="s">
        <v>252</v>
      </c>
      <c r="H8" s="45">
        <v>1.2</v>
      </c>
      <c r="I8" s="99"/>
      <c r="K8" s="196">
        <v>0.39900000000000002</v>
      </c>
      <c r="L8" s="171">
        <v>2</v>
      </c>
      <c r="M8" s="190"/>
      <c r="N8" s="87"/>
    </row>
    <row r="9" spans="1:14" x14ac:dyDescent="0.2">
      <c r="A9" s="64">
        <v>42034</v>
      </c>
      <c r="B9" s="45">
        <v>10.6</v>
      </c>
      <c r="C9" s="46">
        <v>7.8</v>
      </c>
      <c r="D9" s="203">
        <v>2452</v>
      </c>
      <c r="E9" s="46">
        <v>12.8</v>
      </c>
      <c r="F9" s="45">
        <v>23.7</v>
      </c>
      <c r="G9" s="47" t="s">
        <v>252</v>
      </c>
      <c r="H9" s="45">
        <v>1</v>
      </c>
      <c r="I9" s="99"/>
      <c r="K9" s="196">
        <v>0.39900000000000002</v>
      </c>
      <c r="L9" s="171">
        <v>2</v>
      </c>
      <c r="M9" s="190"/>
      <c r="N9" s="87"/>
    </row>
    <row r="10" spans="1:14" x14ac:dyDescent="0.2">
      <c r="A10" s="64">
        <v>42039</v>
      </c>
      <c r="B10" s="45">
        <v>12.3</v>
      </c>
      <c r="C10" s="46">
        <v>8.1</v>
      </c>
      <c r="D10" s="203">
        <v>2314</v>
      </c>
      <c r="E10" s="46">
        <v>14.1</v>
      </c>
      <c r="F10" s="45">
        <v>25.4</v>
      </c>
      <c r="G10" s="47" t="s">
        <v>252</v>
      </c>
      <c r="H10" s="45">
        <v>1.1000000000000001</v>
      </c>
      <c r="I10" s="99"/>
      <c r="K10" s="196">
        <v>0.39900000000000002</v>
      </c>
      <c r="L10" s="171">
        <v>2</v>
      </c>
      <c r="M10" s="190"/>
      <c r="N10" s="87"/>
    </row>
    <row r="11" spans="1:14" x14ac:dyDescent="0.2">
      <c r="A11" s="64">
        <v>42048</v>
      </c>
      <c r="B11" s="45">
        <v>10.4</v>
      </c>
      <c r="C11" s="46">
        <v>7.8</v>
      </c>
      <c r="D11" s="203">
        <v>2237</v>
      </c>
      <c r="E11" s="46">
        <v>15.7</v>
      </c>
      <c r="F11" s="45">
        <v>40.9</v>
      </c>
      <c r="G11" s="47" t="s">
        <v>252</v>
      </c>
      <c r="H11" s="45">
        <v>1.1000000000000001</v>
      </c>
      <c r="I11" s="99"/>
      <c r="K11" s="196">
        <v>0.39900000000000002</v>
      </c>
      <c r="L11" s="171">
        <v>2</v>
      </c>
      <c r="M11" s="190"/>
      <c r="N11" s="87"/>
    </row>
    <row r="12" spans="1:14" x14ac:dyDescent="0.2">
      <c r="A12" s="64">
        <v>42054</v>
      </c>
      <c r="B12" s="45">
        <v>10.9</v>
      </c>
      <c r="C12" s="46">
        <v>7.8</v>
      </c>
      <c r="D12" s="203">
        <v>1962</v>
      </c>
      <c r="E12" s="46">
        <v>15.2</v>
      </c>
      <c r="F12" s="95"/>
      <c r="G12" s="47" t="s">
        <v>252</v>
      </c>
      <c r="H12" s="45">
        <v>0.86</v>
      </c>
      <c r="I12" s="102">
        <v>9</v>
      </c>
      <c r="K12" s="196">
        <v>0.39900000000000002</v>
      </c>
      <c r="L12" s="171">
        <v>2</v>
      </c>
      <c r="M12" s="86"/>
    </row>
    <row r="13" spans="1:14" x14ac:dyDescent="0.2">
      <c r="A13" s="64">
        <v>42062</v>
      </c>
      <c r="B13" s="45">
        <v>9.3000000000000007</v>
      </c>
      <c r="C13" s="46">
        <v>7.8</v>
      </c>
      <c r="D13" s="203">
        <v>2061</v>
      </c>
      <c r="E13" s="46">
        <v>14.7</v>
      </c>
      <c r="F13" s="45">
        <v>30.9</v>
      </c>
      <c r="G13" s="47" t="s">
        <v>252</v>
      </c>
      <c r="H13" s="45">
        <v>1</v>
      </c>
      <c r="I13" s="99"/>
      <c r="K13" s="196">
        <v>0.39900000000000002</v>
      </c>
      <c r="L13" s="171">
        <v>2</v>
      </c>
      <c r="M13" s="86"/>
    </row>
    <row r="14" spans="1:14" x14ac:dyDescent="0.2">
      <c r="A14" s="64">
        <v>42069</v>
      </c>
      <c r="B14" s="45">
        <v>11</v>
      </c>
      <c r="C14" s="46">
        <v>7.8</v>
      </c>
      <c r="D14" s="203">
        <v>2423</v>
      </c>
      <c r="E14" s="46">
        <v>15.4</v>
      </c>
      <c r="F14" s="45">
        <v>63.3</v>
      </c>
      <c r="G14" s="47" t="s">
        <v>252</v>
      </c>
      <c r="H14" s="45">
        <v>1.1000000000000001</v>
      </c>
      <c r="I14" s="99"/>
      <c r="K14" s="196">
        <v>0.39900000000000002</v>
      </c>
      <c r="L14" s="171">
        <v>2</v>
      </c>
      <c r="M14" s="86"/>
    </row>
    <row r="15" spans="1:14" x14ac:dyDescent="0.2">
      <c r="A15" s="64">
        <v>42076</v>
      </c>
      <c r="B15" s="45">
        <v>8.1999999999999993</v>
      </c>
      <c r="C15" s="46">
        <v>7.7</v>
      </c>
      <c r="D15" s="203">
        <v>2154</v>
      </c>
      <c r="E15" s="46">
        <v>16.5</v>
      </c>
      <c r="F15" s="45">
        <v>54.1</v>
      </c>
      <c r="G15" s="47" t="s">
        <v>252</v>
      </c>
      <c r="H15" s="45">
        <v>1.2</v>
      </c>
      <c r="I15" s="99"/>
      <c r="K15" s="196">
        <v>0.39900000000000002</v>
      </c>
      <c r="L15" s="171">
        <v>2</v>
      </c>
      <c r="M15" s="86"/>
    </row>
    <row r="16" spans="1:14" x14ac:dyDescent="0.2">
      <c r="A16" s="64">
        <v>42083</v>
      </c>
      <c r="B16" s="95"/>
      <c r="C16" s="96"/>
      <c r="D16" s="209"/>
      <c r="E16" s="46">
        <v>45.8</v>
      </c>
      <c r="F16" s="95"/>
      <c r="G16" s="47" t="s">
        <v>252</v>
      </c>
      <c r="H16" s="45">
        <v>1.2</v>
      </c>
      <c r="I16" s="102">
        <v>12</v>
      </c>
      <c r="K16" s="196">
        <v>0.39900000000000002</v>
      </c>
      <c r="L16" s="171">
        <v>2</v>
      </c>
      <c r="M16" s="86"/>
    </row>
    <row r="17" spans="1:12" x14ac:dyDescent="0.2">
      <c r="A17" s="64">
        <v>42090</v>
      </c>
      <c r="B17" s="45">
        <v>9.6</v>
      </c>
      <c r="C17" s="46">
        <v>7.9</v>
      </c>
      <c r="D17" s="203">
        <v>2206</v>
      </c>
      <c r="E17" s="46">
        <v>19.5</v>
      </c>
      <c r="F17" s="45">
        <v>27.9</v>
      </c>
      <c r="G17" s="47" t="s">
        <v>252</v>
      </c>
      <c r="H17" s="45">
        <v>0.94</v>
      </c>
      <c r="I17" s="99"/>
      <c r="K17" s="196">
        <v>0.39900000000000002</v>
      </c>
      <c r="L17" s="171">
        <v>2</v>
      </c>
    </row>
    <row r="18" spans="1:12" x14ac:dyDescent="0.2">
      <c r="A18" s="64">
        <v>42095</v>
      </c>
      <c r="B18" s="45">
        <v>14.6</v>
      </c>
      <c r="C18" s="46">
        <v>7.9</v>
      </c>
      <c r="D18" s="203">
        <v>2636</v>
      </c>
      <c r="E18" s="46">
        <v>15.7</v>
      </c>
      <c r="F18" s="45">
        <v>26.3</v>
      </c>
      <c r="G18" s="47" t="s">
        <v>252</v>
      </c>
      <c r="H18" s="45">
        <v>0.99</v>
      </c>
      <c r="I18" s="102">
        <v>13</v>
      </c>
      <c r="K18" s="196">
        <v>0.39900000000000002</v>
      </c>
      <c r="L18" s="171">
        <v>2</v>
      </c>
    </row>
    <row r="19" spans="1:12" x14ac:dyDescent="0.2">
      <c r="A19" s="64">
        <v>42104</v>
      </c>
      <c r="B19" s="45">
        <v>9.6</v>
      </c>
      <c r="C19" s="46">
        <v>8</v>
      </c>
      <c r="D19" s="203">
        <v>1900</v>
      </c>
      <c r="E19" s="46">
        <v>16.899999999999999</v>
      </c>
      <c r="F19" s="45">
        <v>29.6</v>
      </c>
      <c r="G19" s="47" t="s">
        <v>252</v>
      </c>
      <c r="H19" s="45">
        <v>0.79</v>
      </c>
      <c r="I19" s="99"/>
      <c r="K19" s="196">
        <v>0.39900000000000002</v>
      </c>
      <c r="L19" s="171">
        <v>2</v>
      </c>
    </row>
    <row r="20" spans="1:12" x14ac:dyDescent="0.2">
      <c r="A20" s="64">
        <v>42110</v>
      </c>
      <c r="B20" s="45">
        <v>9.1999999999999993</v>
      </c>
      <c r="C20" s="46">
        <v>7.9</v>
      </c>
      <c r="D20" s="203">
        <v>2358</v>
      </c>
      <c r="E20" s="46">
        <v>15.7</v>
      </c>
      <c r="F20" s="45">
        <v>26.3</v>
      </c>
      <c r="G20" s="47" t="s">
        <v>252</v>
      </c>
      <c r="H20" s="45">
        <v>0.93</v>
      </c>
      <c r="I20" s="102">
        <v>12</v>
      </c>
      <c r="K20" s="196">
        <v>0.39900000000000002</v>
      </c>
      <c r="L20" s="171">
        <v>2</v>
      </c>
    </row>
    <row r="21" spans="1:12" x14ac:dyDescent="0.2">
      <c r="A21" s="64">
        <v>42118</v>
      </c>
      <c r="B21" s="45">
        <v>9.1999999999999993</v>
      </c>
      <c r="C21" s="46">
        <v>8</v>
      </c>
      <c r="D21" s="203">
        <v>2470</v>
      </c>
      <c r="E21" s="46">
        <v>19.3</v>
      </c>
      <c r="F21" s="45">
        <v>27.3</v>
      </c>
      <c r="G21" s="47" t="s">
        <v>252</v>
      </c>
      <c r="H21" s="45">
        <v>1.1000000000000001</v>
      </c>
      <c r="I21" s="99"/>
      <c r="K21" s="196">
        <v>0.39900000000000002</v>
      </c>
      <c r="L21" s="171">
        <v>2</v>
      </c>
    </row>
    <row r="22" spans="1:12" x14ac:dyDescent="0.2">
      <c r="A22" s="64">
        <v>42125</v>
      </c>
      <c r="B22" s="45">
        <v>7.1</v>
      </c>
      <c r="C22" s="46">
        <v>7.9</v>
      </c>
      <c r="D22" s="203">
        <v>2436</v>
      </c>
      <c r="E22" s="46">
        <v>21.6</v>
      </c>
      <c r="F22" s="45">
        <v>38</v>
      </c>
      <c r="G22" s="47" t="s">
        <v>252</v>
      </c>
      <c r="H22" s="45">
        <v>0.84</v>
      </c>
      <c r="I22" s="99"/>
      <c r="K22" s="196">
        <v>0.39900000000000002</v>
      </c>
      <c r="L22" s="171">
        <v>2</v>
      </c>
    </row>
    <row r="23" spans="1:12" x14ac:dyDescent="0.2">
      <c r="A23" s="64">
        <v>42132</v>
      </c>
      <c r="B23" s="45">
        <v>9.1999999999999993</v>
      </c>
      <c r="C23" s="46">
        <v>7.9</v>
      </c>
      <c r="D23" s="203">
        <v>2355</v>
      </c>
      <c r="E23" s="46">
        <v>17.399999999999999</v>
      </c>
      <c r="F23" s="45">
        <v>30.2</v>
      </c>
      <c r="G23" s="47" t="s">
        <v>252</v>
      </c>
      <c r="H23" s="45">
        <v>0.75</v>
      </c>
      <c r="I23" s="99"/>
      <c r="K23" s="196">
        <v>0.39900000000000002</v>
      </c>
      <c r="L23" s="171">
        <v>2</v>
      </c>
    </row>
    <row r="24" spans="1:12" x14ac:dyDescent="0.2">
      <c r="A24" s="64">
        <v>42139</v>
      </c>
      <c r="B24" s="45">
        <v>8</v>
      </c>
      <c r="C24" s="46">
        <v>7.8</v>
      </c>
      <c r="D24" s="203">
        <v>2147</v>
      </c>
      <c r="E24" s="46">
        <v>19.7</v>
      </c>
      <c r="F24" s="45">
        <v>32.6</v>
      </c>
      <c r="G24" s="47" t="s">
        <v>252</v>
      </c>
      <c r="H24" s="45">
        <v>0.65</v>
      </c>
      <c r="I24" s="99"/>
      <c r="K24" s="196">
        <v>0.39900000000000002</v>
      </c>
      <c r="L24" s="171">
        <v>2</v>
      </c>
    </row>
    <row r="25" spans="1:12" x14ac:dyDescent="0.2">
      <c r="A25" s="64">
        <v>42145</v>
      </c>
      <c r="B25" s="45">
        <v>9.8000000000000007</v>
      </c>
      <c r="C25" s="46">
        <v>7.8</v>
      </c>
      <c r="D25" s="203">
        <v>1536</v>
      </c>
      <c r="E25" s="46">
        <v>18.2</v>
      </c>
      <c r="F25" s="45">
        <v>23.5</v>
      </c>
      <c r="G25" s="47" t="s">
        <v>252</v>
      </c>
      <c r="H25" s="45">
        <v>0.74</v>
      </c>
      <c r="I25" s="102">
        <v>11</v>
      </c>
      <c r="K25" s="196">
        <v>0.39900000000000002</v>
      </c>
      <c r="L25" s="171">
        <v>2</v>
      </c>
    </row>
    <row r="26" spans="1:12" x14ac:dyDescent="0.2">
      <c r="A26" s="64">
        <v>42151</v>
      </c>
      <c r="B26" s="45">
        <v>13.6</v>
      </c>
      <c r="C26" s="46">
        <v>7.8</v>
      </c>
      <c r="D26" s="203">
        <v>2533</v>
      </c>
      <c r="E26" s="46">
        <v>20.6</v>
      </c>
      <c r="F26" s="45">
        <v>30</v>
      </c>
      <c r="G26" s="47" t="s">
        <v>252</v>
      </c>
      <c r="H26" s="45">
        <v>0.92</v>
      </c>
      <c r="I26" s="102">
        <v>13</v>
      </c>
      <c r="K26" s="196">
        <v>0.39900000000000002</v>
      </c>
      <c r="L26" s="171">
        <v>2</v>
      </c>
    </row>
    <row r="27" spans="1:12" x14ac:dyDescent="0.2">
      <c r="A27" s="64">
        <v>42159</v>
      </c>
      <c r="B27" s="95"/>
      <c r="C27" s="46">
        <v>7.5</v>
      </c>
      <c r="D27" s="203">
        <v>3249</v>
      </c>
      <c r="E27" s="46">
        <v>20.100000000000001</v>
      </c>
      <c r="F27" s="45">
        <v>38.1</v>
      </c>
      <c r="G27" s="47" t="s">
        <v>252</v>
      </c>
      <c r="H27" s="45">
        <v>1.1000000000000001</v>
      </c>
      <c r="I27" s="99"/>
      <c r="K27" s="196">
        <v>0.39900000000000002</v>
      </c>
      <c r="L27" s="171">
        <v>2</v>
      </c>
    </row>
    <row r="28" spans="1:12" x14ac:dyDescent="0.2">
      <c r="A28" s="64">
        <v>42166</v>
      </c>
      <c r="B28" s="45">
        <v>7.9</v>
      </c>
      <c r="C28" s="46">
        <v>7.9</v>
      </c>
      <c r="D28" s="203">
        <v>2065</v>
      </c>
      <c r="E28" s="46">
        <v>27</v>
      </c>
      <c r="F28" s="45">
        <v>37.1</v>
      </c>
      <c r="G28" s="47" t="s">
        <v>252</v>
      </c>
      <c r="H28" s="45">
        <v>0.72</v>
      </c>
      <c r="I28" s="99"/>
      <c r="K28" s="196">
        <v>0.39900000000000002</v>
      </c>
      <c r="L28" s="171">
        <v>2</v>
      </c>
    </row>
    <row r="29" spans="1:12" x14ac:dyDescent="0.2">
      <c r="A29" s="64">
        <v>42172</v>
      </c>
      <c r="B29" s="45">
        <v>7.5</v>
      </c>
      <c r="C29" s="46">
        <v>7.5</v>
      </c>
      <c r="D29" s="203">
        <v>2659</v>
      </c>
      <c r="E29" s="46">
        <v>22.9</v>
      </c>
      <c r="F29" s="45">
        <v>24.1</v>
      </c>
      <c r="G29" s="47" t="s">
        <v>252</v>
      </c>
      <c r="H29" s="45">
        <v>0.98</v>
      </c>
      <c r="I29" s="102">
        <v>11</v>
      </c>
      <c r="K29" s="196">
        <v>0.39900000000000002</v>
      </c>
      <c r="L29" s="171">
        <v>2</v>
      </c>
    </row>
    <row r="30" spans="1:12" x14ac:dyDescent="0.2">
      <c r="A30" s="64">
        <v>42180</v>
      </c>
      <c r="B30" s="45">
        <v>13.2</v>
      </c>
      <c r="C30" s="46">
        <v>7.6</v>
      </c>
      <c r="D30" s="203">
        <v>3999</v>
      </c>
      <c r="E30" s="46">
        <v>25.6</v>
      </c>
      <c r="F30" s="45">
        <v>22.8</v>
      </c>
      <c r="G30" s="47" t="s">
        <v>252</v>
      </c>
      <c r="H30" s="45">
        <v>1.4</v>
      </c>
      <c r="I30" s="99"/>
      <c r="K30" s="196">
        <v>0.39900000000000002</v>
      </c>
      <c r="L30" s="171">
        <v>2</v>
      </c>
    </row>
    <row r="31" spans="1:12" x14ac:dyDescent="0.2">
      <c r="A31" s="64">
        <v>42184</v>
      </c>
      <c r="B31" s="45">
        <v>12.3</v>
      </c>
      <c r="C31" s="46">
        <v>7.6</v>
      </c>
      <c r="D31" s="203">
        <v>3548</v>
      </c>
      <c r="E31" s="46">
        <v>25.1</v>
      </c>
      <c r="F31" s="45">
        <v>12.6</v>
      </c>
      <c r="G31" s="47" t="s">
        <v>252</v>
      </c>
      <c r="H31" s="45">
        <v>1.2</v>
      </c>
      <c r="I31" s="102">
        <v>11</v>
      </c>
      <c r="K31" s="196">
        <v>0.39900000000000002</v>
      </c>
      <c r="L31" s="171">
        <v>2</v>
      </c>
    </row>
    <row r="32" spans="1:12" x14ac:dyDescent="0.2">
      <c r="A32" s="64">
        <v>42194</v>
      </c>
      <c r="B32" s="45">
        <v>7</v>
      </c>
      <c r="C32" s="46">
        <v>7.9</v>
      </c>
      <c r="D32" s="203">
        <v>2031</v>
      </c>
      <c r="E32" s="46">
        <v>25.6</v>
      </c>
      <c r="F32" s="45">
        <v>26.8</v>
      </c>
      <c r="G32" s="47" t="s">
        <v>252</v>
      </c>
      <c r="H32" s="45">
        <v>0.61</v>
      </c>
      <c r="I32" s="99"/>
      <c r="K32" s="196">
        <v>0.39900000000000002</v>
      </c>
      <c r="L32" s="171">
        <v>2</v>
      </c>
    </row>
    <row r="33" spans="1:12" x14ac:dyDescent="0.2">
      <c r="A33" s="64">
        <v>42200</v>
      </c>
      <c r="B33" s="45">
        <v>9.1999999999999993</v>
      </c>
      <c r="C33" s="46">
        <v>7.9</v>
      </c>
      <c r="D33" s="203">
        <v>1616</v>
      </c>
      <c r="E33" s="46">
        <v>25.7</v>
      </c>
      <c r="F33" s="45">
        <v>16.2</v>
      </c>
      <c r="G33" s="47" t="s">
        <v>252</v>
      </c>
      <c r="H33" s="45">
        <v>0.48</v>
      </c>
      <c r="I33" s="102">
        <v>10</v>
      </c>
      <c r="K33" s="196">
        <v>0.39900000000000002</v>
      </c>
      <c r="L33" s="171">
        <v>2</v>
      </c>
    </row>
    <row r="34" spans="1:12" x14ac:dyDescent="0.2">
      <c r="A34" s="64">
        <v>42205</v>
      </c>
      <c r="B34" s="45">
        <v>9.1999999999999993</v>
      </c>
      <c r="C34" s="46">
        <v>7.9</v>
      </c>
      <c r="D34" s="203">
        <v>1610</v>
      </c>
      <c r="E34" s="46">
        <v>27.9</v>
      </c>
      <c r="F34" s="45">
        <v>19.8</v>
      </c>
      <c r="G34" s="47" t="s">
        <v>252</v>
      </c>
      <c r="H34" s="45">
        <v>0.38</v>
      </c>
      <c r="I34" s="99"/>
      <c r="K34" s="196">
        <v>0.39900000000000002</v>
      </c>
      <c r="L34" s="171">
        <v>2</v>
      </c>
    </row>
    <row r="35" spans="1:12" x14ac:dyDescent="0.2">
      <c r="A35" s="64">
        <v>42212</v>
      </c>
      <c r="B35" s="45">
        <v>11.1</v>
      </c>
      <c r="C35" s="46">
        <v>7.7</v>
      </c>
      <c r="D35" s="203">
        <v>1655</v>
      </c>
      <c r="E35" s="46">
        <v>24.9</v>
      </c>
      <c r="F35" s="45">
        <v>9.6999999999999993</v>
      </c>
      <c r="G35" s="47" t="s">
        <v>252</v>
      </c>
      <c r="H35" s="45">
        <v>0.48</v>
      </c>
      <c r="I35" s="102">
        <v>8</v>
      </c>
      <c r="K35" s="196">
        <v>0.39900000000000002</v>
      </c>
      <c r="L35" s="171">
        <v>2</v>
      </c>
    </row>
    <row r="36" spans="1:12" x14ac:dyDescent="0.2">
      <c r="A36" s="64">
        <v>42222</v>
      </c>
      <c r="B36" s="45">
        <v>13.2</v>
      </c>
      <c r="C36" s="46">
        <v>8</v>
      </c>
      <c r="D36" s="203">
        <v>1742</v>
      </c>
      <c r="E36" s="46">
        <v>25.5</v>
      </c>
      <c r="F36" s="45">
        <v>8</v>
      </c>
      <c r="G36" s="47" t="s">
        <v>252</v>
      </c>
      <c r="H36" s="45">
        <v>0.52</v>
      </c>
      <c r="I36" s="99"/>
      <c r="K36" s="196">
        <v>0.39900000000000002</v>
      </c>
      <c r="L36" s="171">
        <v>2</v>
      </c>
    </row>
    <row r="37" spans="1:12" x14ac:dyDescent="0.2">
      <c r="A37" s="64">
        <v>42227</v>
      </c>
      <c r="B37" s="95"/>
      <c r="C37" s="46">
        <v>7.9</v>
      </c>
      <c r="D37" s="203">
        <v>1334</v>
      </c>
      <c r="E37" s="46">
        <v>26.3</v>
      </c>
      <c r="F37" s="45">
        <v>7.4</v>
      </c>
      <c r="G37" s="47" t="s">
        <v>252</v>
      </c>
      <c r="H37" s="45">
        <v>0.38</v>
      </c>
      <c r="I37" s="102">
        <v>8</v>
      </c>
      <c r="K37" s="196">
        <v>0.39900000000000002</v>
      </c>
      <c r="L37" s="171">
        <v>2</v>
      </c>
    </row>
    <row r="38" spans="1:12" x14ac:dyDescent="0.2">
      <c r="A38" s="64">
        <v>42233</v>
      </c>
      <c r="B38" s="95"/>
      <c r="C38" s="46">
        <v>7.9</v>
      </c>
      <c r="D38" s="203">
        <v>1407</v>
      </c>
      <c r="E38" s="46">
        <v>27.3</v>
      </c>
      <c r="F38" s="45">
        <v>7.4</v>
      </c>
      <c r="G38" s="47" t="s">
        <v>252</v>
      </c>
      <c r="H38" s="45">
        <v>0.35</v>
      </c>
      <c r="I38" s="99"/>
      <c r="K38" s="196">
        <v>0.39900000000000002</v>
      </c>
      <c r="L38" s="171">
        <v>2</v>
      </c>
    </row>
    <row r="39" spans="1:12" x14ac:dyDescent="0.2">
      <c r="A39" s="64">
        <v>42240</v>
      </c>
      <c r="B39" s="45">
        <v>8.6</v>
      </c>
      <c r="C39" s="46">
        <v>7.9</v>
      </c>
      <c r="D39" s="203">
        <v>1287</v>
      </c>
      <c r="E39" s="46">
        <v>23.1</v>
      </c>
      <c r="F39" s="45">
        <v>6</v>
      </c>
      <c r="G39" s="47" t="s">
        <v>252</v>
      </c>
      <c r="H39" s="45">
        <v>0.25</v>
      </c>
      <c r="I39" s="99"/>
      <c r="K39" s="196">
        <v>0.39900000000000002</v>
      </c>
      <c r="L39" s="171">
        <v>2</v>
      </c>
    </row>
    <row r="40" spans="1:12" x14ac:dyDescent="0.2">
      <c r="A40" s="64">
        <v>42248</v>
      </c>
      <c r="B40" s="45">
        <v>13.3</v>
      </c>
      <c r="C40" s="46">
        <v>7.8</v>
      </c>
      <c r="D40" s="203">
        <v>1305</v>
      </c>
      <c r="E40" s="46">
        <v>22.1</v>
      </c>
      <c r="F40" s="95"/>
      <c r="G40" s="47" t="s">
        <v>252</v>
      </c>
      <c r="H40" s="45">
        <v>0.25</v>
      </c>
      <c r="I40" s="99"/>
      <c r="K40" s="196">
        <v>0.39900000000000002</v>
      </c>
      <c r="L40" s="171">
        <v>2</v>
      </c>
    </row>
    <row r="41" spans="1:12" x14ac:dyDescent="0.2">
      <c r="A41" s="64">
        <v>42255</v>
      </c>
      <c r="B41" s="45">
        <v>11.1</v>
      </c>
      <c r="C41" s="46">
        <v>7.8</v>
      </c>
      <c r="D41" s="203">
        <v>1487</v>
      </c>
      <c r="E41" s="46">
        <v>19.899999999999999</v>
      </c>
      <c r="F41" s="95"/>
      <c r="G41" s="47" t="s">
        <v>252</v>
      </c>
      <c r="H41" s="45">
        <v>0.32</v>
      </c>
      <c r="I41" s="99"/>
      <c r="K41" s="196">
        <v>0.39900000000000002</v>
      </c>
      <c r="L41" s="171">
        <v>2</v>
      </c>
    </row>
    <row r="42" spans="1:12" x14ac:dyDescent="0.2">
      <c r="A42" s="64">
        <v>42265</v>
      </c>
      <c r="B42" s="45">
        <v>9.6</v>
      </c>
      <c r="C42" s="46">
        <v>7.7</v>
      </c>
      <c r="D42" s="203">
        <v>1571</v>
      </c>
      <c r="E42" s="46">
        <v>22</v>
      </c>
      <c r="F42" s="45">
        <v>3.4</v>
      </c>
      <c r="G42" s="47" t="s">
        <v>252</v>
      </c>
      <c r="H42" s="45">
        <v>0.79</v>
      </c>
      <c r="I42" s="99"/>
      <c r="K42" s="196">
        <v>0.39900000000000002</v>
      </c>
      <c r="L42" s="171">
        <v>2</v>
      </c>
    </row>
    <row r="43" spans="1:12" x14ac:dyDescent="0.2">
      <c r="A43" s="64">
        <v>42268</v>
      </c>
      <c r="B43" s="45">
        <v>7.2</v>
      </c>
      <c r="C43" s="46">
        <v>7.6</v>
      </c>
      <c r="D43" s="203">
        <v>1798</v>
      </c>
      <c r="E43" s="46">
        <v>22.6</v>
      </c>
      <c r="F43" s="45">
        <v>4.9000000000000004</v>
      </c>
      <c r="G43" s="47" t="s">
        <v>252</v>
      </c>
      <c r="H43" s="45">
        <v>0.87</v>
      </c>
      <c r="I43" s="99"/>
      <c r="K43" s="196">
        <v>0.39900000000000002</v>
      </c>
      <c r="L43" s="171">
        <v>2</v>
      </c>
    </row>
    <row r="44" spans="1:12" x14ac:dyDescent="0.2">
      <c r="A44" s="64">
        <v>42275</v>
      </c>
      <c r="B44" s="45">
        <v>11.6</v>
      </c>
      <c r="C44" s="46">
        <v>7.5</v>
      </c>
      <c r="D44" s="203">
        <v>3671</v>
      </c>
      <c r="E44" s="46">
        <v>21.8</v>
      </c>
      <c r="F44" s="45">
        <v>9.1999999999999993</v>
      </c>
      <c r="G44" s="47" t="s">
        <v>252</v>
      </c>
      <c r="H44" s="45">
        <v>1.3</v>
      </c>
      <c r="I44" s="102">
        <v>10</v>
      </c>
      <c r="K44" s="196">
        <v>0.39900000000000002</v>
      </c>
      <c r="L44" s="171">
        <v>2</v>
      </c>
    </row>
    <row r="45" spans="1:12" s="86" customFormat="1" x14ac:dyDescent="0.2">
      <c r="A45" s="64">
        <v>42282</v>
      </c>
      <c r="B45" s="95"/>
      <c r="C45" s="96"/>
      <c r="D45" s="209"/>
      <c r="E45" s="96"/>
      <c r="F45" s="45">
        <v>7.3</v>
      </c>
      <c r="G45" s="47" t="s">
        <v>304</v>
      </c>
      <c r="H45" s="45">
        <v>0.57999999999999996</v>
      </c>
      <c r="I45" s="99"/>
      <c r="K45" s="196">
        <v>0.39900000000000002</v>
      </c>
      <c r="L45" s="171">
        <v>2</v>
      </c>
    </row>
    <row r="46" spans="1:12" s="86" customFormat="1" x14ac:dyDescent="0.2">
      <c r="A46" s="64">
        <v>42293</v>
      </c>
      <c r="B46" s="45">
        <v>7.5</v>
      </c>
      <c r="C46" s="46">
        <v>7.7</v>
      </c>
      <c r="D46" s="203">
        <v>1212</v>
      </c>
      <c r="E46" s="46">
        <v>21.5</v>
      </c>
      <c r="F46" s="45">
        <v>9</v>
      </c>
      <c r="G46" s="47" t="s">
        <v>304</v>
      </c>
      <c r="H46" s="45">
        <v>0.48</v>
      </c>
      <c r="I46" s="99"/>
      <c r="K46" s="196">
        <v>0.39900000000000002</v>
      </c>
      <c r="L46" s="171">
        <v>2</v>
      </c>
    </row>
    <row r="47" spans="1:12" s="86" customFormat="1" x14ac:dyDescent="0.2">
      <c r="A47" s="64">
        <v>42296</v>
      </c>
      <c r="B47" s="45">
        <v>9</v>
      </c>
      <c r="C47" s="46">
        <v>7.7</v>
      </c>
      <c r="D47" s="203">
        <v>1317</v>
      </c>
      <c r="E47" s="46">
        <v>18</v>
      </c>
      <c r="F47" s="45">
        <v>6.1</v>
      </c>
      <c r="G47" s="47" t="s">
        <v>304</v>
      </c>
      <c r="H47" s="45">
        <v>0.55000000000000004</v>
      </c>
      <c r="I47" s="99"/>
      <c r="K47" s="196">
        <v>0.39900000000000002</v>
      </c>
      <c r="L47" s="171">
        <v>2</v>
      </c>
    </row>
    <row r="48" spans="1:12" x14ac:dyDescent="0.2">
      <c r="A48" s="64">
        <v>42303</v>
      </c>
      <c r="B48" s="45">
        <v>10.3</v>
      </c>
      <c r="C48" s="46">
        <v>7.6</v>
      </c>
      <c r="D48" s="203">
        <v>1511</v>
      </c>
      <c r="E48" s="46">
        <v>17.5</v>
      </c>
      <c r="F48" s="45">
        <v>7</v>
      </c>
      <c r="G48" s="47" t="s">
        <v>252</v>
      </c>
      <c r="H48" s="45">
        <v>0.67</v>
      </c>
      <c r="I48" s="102">
        <v>9</v>
      </c>
      <c r="K48" s="196">
        <v>0.39900000000000002</v>
      </c>
      <c r="L48" s="171">
        <v>2</v>
      </c>
    </row>
    <row r="49" spans="1:12" x14ac:dyDescent="0.2">
      <c r="A49" s="64">
        <v>42314</v>
      </c>
      <c r="B49" s="45">
        <v>13.7</v>
      </c>
      <c r="C49" s="46">
        <v>7.3</v>
      </c>
      <c r="D49" s="203">
        <v>1493</v>
      </c>
      <c r="E49" s="46">
        <v>10.6</v>
      </c>
      <c r="F49" s="45">
        <v>10.6</v>
      </c>
      <c r="G49" s="47" t="s">
        <v>252</v>
      </c>
      <c r="H49" s="45">
        <v>0.62</v>
      </c>
      <c r="I49" s="99"/>
      <c r="K49" s="196">
        <v>0.39900000000000002</v>
      </c>
      <c r="L49" s="171">
        <v>2</v>
      </c>
    </row>
    <row r="50" spans="1:12" x14ac:dyDescent="0.2">
      <c r="A50" s="64">
        <v>42317</v>
      </c>
      <c r="B50" s="95"/>
      <c r="C50" s="96"/>
      <c r="D50" s="209"/>
      <c r="E50" s="96"/>
      <c r="F50" s="95"/>
      <c r="G50" s="92"/>
      <c r="H50" s="95"/>
      <c r="I50" s="99"/>
      <c r="K50" s="196"/>
      <c r="L50" s="171">
        <v>2</v>
      </c>
    </row>
    <row r="51" spans="1:12" x14ac:dyDescent="0.2">
      <c r="A51" s="64">
        <v>42328</v>
      </c>
      <c r="B51" s="45">
        <v>10.4</v>
      </c>
      <c r="C51" s="46">
        <v>8</v>
      </c>
      <c r="D51" s="203">
        <v>1528</v>
      </c>
      <c r="E51" s="46">
        <v>13.3</v>
      </c>
      <c r="F51" s="45">
        <v>10</v>
      </c>
      <c r="G51" s="47" t="s">
        <v>252</v>
      </c>
      <c r="H51" s="45">
        <v>0.66</v>
      </c>
      <c r="I51" s="99"/>
      <c r="K51" s="196">
        <v>0.39900000000000002</v>
      </c>
      <c r="L51" s="171">
        <v>2</v>
      </c>
    </row>
    <row r="52" spans="1:12" x14ac:dyDescent="0.2">
      <c r="A52" s="64">
        <v>42331</v>
      </c>
      <c r="B52" s="45">
        <v>10.1</v>
      </c>
      <c r="C52" s="46">
        <v>7.6</v>
      </c>
      <c r="D52" s="203">
        <v>1565</v>
      </c>
      <c r="E52" s="46">
        <v>13.6</v>
      </c>
      <c r="F52" s="45">
        <v>13</v>
      </c>
      <c r="G52" s="47" t="s">
        <v>252</v>
      </c>
      <c r="H52" s="45">
        <v>0.64</v>
      </c>
      <c r="I52" s="102">
        <v>8</v>
      </c>
      <c r="K52" s="196">
        <v>0.39900000000000002</v>
      </c>
      <c r="L52" s="171">
        <v>2</v>
      </c>
    </row>
    <row r="53" spans="1:12" x14ac:dyDescent="0.2">
      <c r="A53" s="64">
        <v>42338</v>
      </c>
      <c r="B53" s="45">
        <v>11.1</v>
      </c>
      <c r="C53" s="46">
        <v>8</v>
      </c>
      <c r="D53" s="203">
        <v>1611</v>
      </c>
      <c r="E53" s="46">
        <v>7.7</v>
      </c>
      <c r="F53" s="45">
        <v>9.3000000000000007</v>
      </c>
      <c r="G53" s="47" t="s">
        <v>252</v>
      </c>
      <c r="H53" s="45">
        <v>0.66</v>
      </c>
      <c r="I53" s="99"/>
      <c r="K53" s="196">
        <v>0.39900000000000002</v>
      </c>
      <c r="L53" s="171">
        <v>2</v>
      </c>
    </row>
    <row r="54" spans="1:12" x14ac:dyDescent="0.2">
      <c r="A54" s="64">
        <v>42345</v>
      </c>
      <c r="B54" s="45">
        <v>10.7</v>
      </c>
      <c r="C54" s="46">
        <v>8</v>
      </c>
      <c r="D54" s="203">
        <v>2035</v>
      </c>
      <c r="E54" s="46">
        <v>12.3</v>
      </c>
      <c r="F54" s="45">
        <v>7.4</v>
      </c>
      <c r="G54" s="47" t="s">
        <v>252</v>
      </c>
      <c r="H54" s="45">
        <v>0.94</v>
      </c>
      <c r="I54" s="99"/>
      <c r="K54" s="196">
        <v>0.39900000000000002</v>
      </c>
      <c r="L54" s="171">
        <v>2</v>
      </c>
    </row>
    <row r="55" spans="1:12" x14ac:dyDescent="0.2">
      <c r="A55" s="64">
        <v>42353</v>
      </c>
      <c r="B55" s="45">
        <v>11.7</v>
      </c>
      <c r="C55" s="46">
        <v>7.7</v>
      </c>
      <c r="D55" s="203">
        <v>1832</v>
      </c>
      <c r="E55" s="46">
        <v>8.6</v>
      </c>
      <c r="F55" s="45">
        <v>13.6</v>
      </c>
      <c r="G55" s="47" t="s">
        <v>252</v>
      </c>
      <c r="H55" s="45">
        <v>0.82</v>
      </c>
      <c r="I55" s="99"/>
      <c r="K55" s="196">
        <v>0.39900000000000002</v>
      </c>
      <c r="L55" s="171">
        <v>2</v>
      </c>
    </row>
    <row r="56" spans="1:12" x14ac:dyDescent="0.2">
      <c r="A56" s="64">
        <v>42359</v>
      </c>
      <c r="B56" s="45">
        <v>11.2</v>
      </c>
      <c r="C56" s="46">
        <v>7.7</v>
      </c>
      <c r="D56" s="203">
        <v>1682</v>
      </c>
      <c r="E56" s="46">
        <v>9.1999999999999993</v>
      </c>
      <c r="F56" s="45">
        <v>14.8</v>
      </c>
      <c r="G56" s="47" t="s">
        <v>252</v>
      </c>
      <c r="H56" s="45">
        <v>0.77</v>
      </c>
      <c r="I56" s="99"/>
      <c r="K56" s="196">
        <v>0.39900000000000002</v>
      </c>
      <c r="L56" s="171">
        <v>2</v>
      </c>
    </row>
    <row r="57" spans="1:12" x14ac:dyDescent="0.2">
      <c r="A57" s="64">
        <v>42367</v>
      </c>
      <c r="B57" s="45">
        <v>10.4</v>
      </c>
      <c r="C57" s="46">
        <v>7.3</v>
      </c>
      <c r="D57" s="203">
        <v>1059</v>
      </c>
      <c r="E57" s="46">
        <v>7</v>
      </c>
      <c r="F57" s="45">
        <v>26</v>
      </c>
      <c r="G57" s="47" t="s">
        <v>252</v>
      </c>
      <c r="H57" s="45">
        <v>0.51</v>
      </c>
      <c r="I57" s="102">
        <v>5</v>
      </c>
      <c r="K57" s="196">
        <v>0.39900000000000002</v>
      </c>
      <c r="L57" s="171">
        <v>2</v>
      </c>
    </row>
    <row r="58" spans="1:12" ht="15" x14ac:dyDescent="0.25">
      <c r="A58" s="177" t="s">
        <v>96</v>
      </c>
      <c r="B58" s="176"/>
      <c r="C58" s="176"/>
      <c r="D58" s="236"/>
      <c r="E58" s="176"/>
      <c r="F58" s="176"/>
      <c r="G58" s="176"/>
      <c r="H58" s="176"/>
      <c r="I58" s="176"/>
    </row>
    <row r="63" spans="1:12" ht="15" customHeight="1" x14ac:dyDescent="0.25">
      <c r="A63" s="350" t="s">
        <v>131</v>
      </c>
      <c r="B63" s="351"/>
      <c r="C63" s="351"/>
      <c r="D63" s="351"/>
      <c r="E63" s="351"/>
      <c r="F63" s="352"/>
    </row>
    <row r="64" spans="1:12" ht="60" customHeight="1" x14ac:dyDescent="0.2">
      <c r="A64" s="14" t="s">
        <v>80</v>
      </c>
      <c r="B64" s="14" t="s">
        <v>132</v>
      </c>
      <c r="C64" s="14" t="s">
        <v>133</v>
      </c>
      <c r="D64" s="199" t="s">
        <v>134</v>
      </c>
      <c r="E64" s="14" t="s">
        <v>135</v>
      </c>
      <c r="F64" s="14" t="s">
        <v>136</v>
      </c>
    </row>
    <row r="65" spans="1:6" ht="15" x14ac:dyDescent="0.2">
      <c r="A65" s="15" t="s">
        <v>84</v>
      </c>
      <c r="B65" s="15" t="s">
        <v>114</v>
      </c>
      <c r="C65" s="15" t="s">
        <v>114</v>
      </c>
      <c r="D65" s="200" t="s">
        <v>114</v>
      </c>
      <c r="E65" s="15" t="s">
        <v>114</v>
      </c>
      <c r="F65" s="15" t="s">
        <v>114</v>
      </c>
    </row>
    <row r="66" spans="1:6" ht="15" x14ac:dyDescent="0.2">
      <c r="A66" s="15" t="s">
        <v>87</v>
      </c>
      <c r="B66" s="15" t="s">
        <v>91</v>
      </c>
      <c r="C66" s="15" t="s">
        <v>91</v>
      </c>
      <c r="D66" s="200" t="s">
        <v>91</v>
      </c>
      <c r="E66" s="15" t="s">
        <v>91</v>
      </c>
      <c r="F66" s="15" t="s">
        <v>91</v>
      </c>
    </row>
    <row r="67" spans="1:6" x14ac:dyDescent="0.2">
      <c r="A67" s="68">
        <v>42017</v>
      </c>
      <c r="B67" s="106">
        <v>0.24</v>
      </c>
      <c r="C67" s="107">
        <v>0.14000000000000001</v>
      </c>
      <c r="D67" s="234">
        <v>1.1000000000000001</v>
      </c>
      <c r="E67" s="107">
        <v>9.4E-2</v>
      </c>
      <c r="F67" s="106">
        <v>2.5000000000000001E-2</v>
      </c>
    </row>
    <row r="68" spans="1:6" x14ac:dyDescent="0.2">
      <c r="A68" s="67">
        <v>42054</v>
      </c>
      <c r="B68" s="108" t="s">
        <v>261</v>
      </c>
      <c r="C68" s="109">
        <v>0.14000000000000001</v>
      </c>
      <c r="D68" s="227">
        <v>1.1000000000000001</v>
      </c>
      <c r="E68" s="109">
        <v>0.15</v>
      </c>
      <c r="F68" s="108" t="s">
        <v>262</v>
      </c>
    </row>
    <row r="69" spans="1:6" x14ac:dyDescent="0.2">
      <c r="A69" s="67">
        <v>42095</v>
      </c>
      <c r="B69" s="108">
        <v>0.15</v>
      </c>
      <c r="C69" s="109">
        <v>0.1</v>
      </c>
      <c r="D69" s="227">
        <v>0.79</v>
      </c>
      <c r="E69" s="109">
        <v>0.13</v>
      </c>
      <c r="F69" s="108">
        <v>5.0999999999999997E-2</v>
      </c>
    </row>
    <row r="70" spans="1:6" x14ac:dyDescent="0.2">
      <c r="A70" s="67">
        <v>42110</v>
      </c>
      <c r="B70" s="108">
        <v>0.23</v>
      </c>
      <c r="C70" s="109">
        <v>0.14000000000000001</v>
      </c>
      <c r="D70" s="227">
        <v>0.96</v>
      </c>
      <c r="E70" s="109">
        <v>0.14000000000000001</v>
      </c>
      <c r="F70" s="108" t="s">
        <v>263</v>
      </c>
    </row>
    <row r="71" spans="1:6" x14ac:dyDescent="0.2">
      <c r="A71" s="64">
        <v>42145</v>
      </c>
      <c r="B71" s="76">
        <v>2.1000000000000001E-2</v>
      </c>
      <c r="C71" s="47" t="s">
        <v>270</v>
      </c>
      <c r="D71" s="203">
        <v>0.85</v>
      </c>
      <c r="E71" s="47">
        <v>0.12</v>
      </c>
      <c r="F71" s="76" t="s">
        <v>278</v>
      </c>
    </row>
    <row r="72" spans="1:6" x14ac:dyDescent="0.2">
      <c r="A72" s="64">
        <v>42151</v>
      </c>
      <c r="B72" s="76" t="s">
        <v>269</v>
      </c>
      <c r="C72" s="47" t="s">
        <v>270</v>
      </c>
      <c r="D72" s="203">
        <v>0.93</v>
      </c>
      <c r="E72" s="47">
        <v>0.18</v>
      </c>
      <c r="F72" s="76">
        <v>0.02</v>
      </c>
    </row>
    <row r="73" spans="1:6" x14ac:dyDescent="0.2">
      <c r="A73" s="64">
        <v>42172</v>
      </c>
      <c r="B73" s="76" t="s">
        <v>269</v>
      </c>
      <c r="C73" s="47">
        <v>8.7999999999999995E-2</v>
      </c>
      <c r="D73" s="203">
        <v>0.98</v>
      </c>
      <c r="E73" s="47">
        <v>0.17</v>
      </c>
      <c r="F73" s="76">
        <v>2.1999999999999999E-2</v>
      </c>
    </row>
    <row r="74" spans="1:6" x14ac:dyDescent="0.2">
      <c r="A74" s="64">
        <v>42184</v>
      </c>
      <c r="B74" s="76" t="s">
        <v>269</v>
      </c>
      <c r="C74" s="47">
        <v>7.5999999999999998E-2</v>
      </c>
      <c r="D74" s="203">
        <v>0.43</v>
      </c>
      <c r="E74" s="47">
        <v>0.16</v>
      </c>
      <c r="F74" s="76">
        <v>2.3E-2</v>
      </c>
    </row>
    <row r="75" spans="1:6" x14ac:dyDescent="0.2">
      <c r="A75" s="64">
        <v>42200</v>
      </c>
      <c r="B75" s="76" t="s">
        <v>269</v>
      </c>
      <c r="C75" s="47" t="s">
        <v>270</v>
      </c>
      <c r="D75" s="203">
        <v>0.49</v>
      </c>
      <c r="E75" s="47">
        <v>0.11</v>
      </c>
      <c r="F75" s="76">
        <v>5.3999999999999999E-2</v>
      </c>
    </row>
    <row r="76" spans="1:6" x14ac:dyDescent="0.2">
      <c r="A76" s="64">
        <v>42212</v>
      </c>
      <c r="B76" s="76" t="s">
        <v>312</v>
      </c>
      <c r="C76" s="47" t="s">
        <v>270</v>
      </c>
      <c r="D76" s="203" t="s">
        <v>311</v>
      </c>
      <c r="E76" s="47">
        <v>0.13</v>
      </c>
      <c r="F76" s="76">
        <v>6.0999999999999999E-2</v>
      </c>
    </row>
    <row r="77" spans="1:6" x14ac:dyDescent="0.2">
      <c r="A77" s="64">
        <v>42227</v>
      </c>
      <c r="B77" s="76" t="s">
        <v>269</v>
      </c>
      <c r="C77" s="47" t="s">
        <v>270</v>
      </c>
      <c r="D77" s="203">
        <v>0.38</v>
      </c>
      <c r="E77" s="47">
        <v>8.4000000000000005E-2</v>
      </c>
      <c r="F77" s="76">
        <v>3.1E-2</v>
      </c>
    </row>
    <row r="78" spans="1:6" x14ac:dyDescent="0.2">
      <c r="A78" s="64">
        <v>42275</v>
      </c>
      <c r="B78" s="76" t="s">
        <v>269</v>
      </c>
      <c r="C78" s="47" t="s">
        <v>270</v>
      </c>
      <c r="D78" s="209"/>
      <c r="E78" s="92"/>
      <c r="F78" s="75"/>
    </row>
    <row r="79" spans="1:6" x14ac:dyDescent="0.2">
      <c r="A79" s="64">
        <v>42303</v>
      </c>
      <c r="B79" s="76" t="s">
        <v>269</v>
      </c>
      <c r="C79" s="47" t="s">
        <v>323</v>
      </c>
      <c r="D79" s="209"/>
      <c r="E79" s="92"/>
      <c r="F79" s="75"/>
    </row>
    <row r="80" spans="1:6" x14ac:dyDescent="0.2">
      <c r="A80" s="64">
        <v>42331</v>
      </c>
      <c r="B80" s="76" t="s">
        <v>269</v>
      </c>
      <c r="C80" s="47">
        <v>0.08</v>
      </c>
      <c r="D80" s="209"/>
      <c r="E80" s="92"/>
      <c r="F80" s="75"/>
    </row>
    <row r="81" spans="1:6" x14ac:dyDescent="0.2">
      <c r="A81" s="64">
        <v>42367</v>
      </c>
      <c r="B81" s="76" t="s">
        <v>246</v>
      </c>
      <c r="C81" s="47">
        <v>0.14000000000000001</v>
      </c>
      <c r="D81" s="209"/>
      <c r="E81" s="92"/>
      <c r="F81" s="75"/>
    </row>
    <row r="82" spans="1:6" ht="15" x14ac:dyDescent="0.25">
      <c r="A82" s="177" t="s">
        <v>371</v>
      </c>
      <c r="B82" s="177"/>
      <c r="C82" s="176"/>
      <c r="D82" s="236"/>
      <c r="E82" s="176"/>
      <c r="F82" s="176"/>
    </row>
  </sheetData>
  <mergeCells count="5">
    <mergeCell ref="A63:F63"/>
    <mergeCell ref="B2:F2"/>
    <mergeCell ref="G2:G3"/>
    <mergeCell ref="H2:H3"/>
    <mergeCell ref="I2:I3"/>
  </mergeCells>
  <pageMargins left="0.7" right="0.7" top="0.75" bottom="0.75" header="0.3" footer="0.3"/>
  <pageSetup scale="5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M392"/>
  <sheetViews>
    <sheetView tabSelected="1" zoomScale="80" zoomScaleNormal="80" workbookViewId="0">
      <pane xSplit="1" ySplit="5" topLeftCell="B353" activePane="bottomRight" state="frozen"/>
      <selection pane="topRight" activeCell="B1" sqref="B1"/>
      <selection pane="bottomLeft" activeCell="A7" sqref="A7"/>
      <selection pane="bottomRight" activeCell="G367" sqref="G367"/>
    </sheetView>
  </sheetViews>
  <sheetFormatPr defaultColWidth="9.140625" defaultRowHeight="14.25" x14ac:dyDescent="0.2"/>
  <cols>
    <col min="1" max="3" width="20.7109375" style="3" customWidth="1"/>
    <col min="4" max="4" width="20.7109375" style="211" customWidth="1"/>
    <col min="5" max="5" width="20.7109375" style="3" customWidth="1"/>
    <col min="6" max="10" width="9.140625" style="3"/>
    <col min="11" max="11" width="12" style="190" hidden="1" customWidth="1"/>
    <col min="12" max="12" width="12.140625" style="190" hidden="1" customWidth="1"/>
    <col min="13" max="13" width="12.140625" style="171" hidden="1" customWidth="1"/>
    <col min="14" max="16384" width="9.140625" style="3"/>
  </cols>
  <sheetData>
    <row r="1" spans="1:13" ht="15" x14ac:dyDescent="0.25">
      <c r="A1" s="6" t="s">
        <v>372</v>
      </c>
    </row>
    <row r="2" spans="1:13" ht="15" x14ac:dyDescent="0.25">
      <c r="A2" s="6" t="s">
        <v>164</v>
      </c>
    </row>
    <row r="3" spans="1:13" s="18" customFormat="1" ht="60" customHeight="1" x14ac:dyDescent="0.2">
      <c r="A3" s="14" t="s">
        <v>80</v>
      </c>
      <c r="B3" s="14" t="s">
        <v>81</v>
      </c>
      <c r="C3" s="14" t="s">
        <v>82</v>
      </c>
      <c r="D3" s="199" t="s">
        <v>83</v>
      </c>
      <c r="E3" s="14" t="s">
        <v>104</v>
      </c>
      <c r="K3" s="191" t="s">
        <v>345</v>
      </c>
      <c r="L3" s="191" t="s">
        <v>346</v>
      </c>
      <c r="M3" s="255" t="s">
        <v>347</v>
      </c>
    </row>
    <row r="4" spans="1:13" ht="15" x14ac:dyDescent="0.2">
      <c r="A4" s="15" t="s">
        <v>84</v>
      </c>
      <c r="B4" s="15" t="s">
        <v>139</v>
      </c>
      <c r="C4" s="15" t="s">
        <v>139</v>
      </c>
      <c r="D4" s="200" t="s">
        <v>139</v>
      </c>
      <c r="E4" s="15" t="s">
        <v>114</v>
      </c>
    </row>
    <row r="5" spans="1:13" ht="15" x14ac:dyDescent="0.2">
      <c r="A5" s="15" t="s">
        <v>87</v>
      </c>
      <c r="B5" s="15" t="s">
        <v>88</v>
      </c>
      <c r="C5" s="15" t="s">
        <v>89</v>
      </c>
      <c r="D5" s="200" t="s">
        <v>90</v>
      </c>
      <c r="E5" s="15" t="s">
        <v>165</v>
      </c>
    </row>
    <row r="6" spans="1:13" s="1" customFormat="1" x14ac:dyDescent="0.25">
      <c r="A6" s="9">
        <v>42005</v>
      </c>
      <c r="B6" s="59">
        <v>482</v>
      </c>
      <c r="C6" s="51">
        <v>6.5</v>
      </c>
      <c r="D6" s="212">
        <v>1480</v>
      </c>
      <c r="E6" s="74"/>
      <c r="K6" s="78"/>
      <c r="L6" s="78"/>
      <c r="M6" s="256">
        <v>5</v>
      </c>
    </row>
    <row r="7" spans="1:13" s="1" customFormat="1" x14ac:dyDescent="0.25">
      <c r="A7" s="10">
        <v>42006</v>
      </c>
      <c r="B7" s="60">
        <v>451</v>
      </c>
      <c r="C7" s="45">
        <v>6.7</v>
      </c>
      <c r="D7" s="213">
        <v>1480</v>
      </c>
      <c r="E7" s="75"/>
      <c r="K7" s="78"/>
      <c r="L7" s="78"/>
      <c r="M7" s="256">
        <v>5</v>
      </c>
    </row>
    <row r="8" spans="1:13" s="1" customFormat="1" x14ac:dyDescent="0.25">
      <c r="A8" s="10">
        <v>42007</v>
      </c>
      <c r="B8" s="60">
        <v>429</v>
      </c>
      <c r="C8" s="45">
        <v>6.8</v>
      </c>
      <c r="D8" s="213">
        <v>1480</v>
      </c>
      <c r="E8" s="75"/>
      <c r="K8" s="78"/>
      <c r="L8" s="78"/>
      <c r="M8" s="256">
        <v>5</v>
      </c>
    </row>
    <row r="9" spans="1:13" s="1" customFormat="1" x14ac:dyDescent="0.25">
      <c r="A9" s="10">
        <v>42008</v>
      </c>
      <c r="B9" s="60">
        <v>418</v>
      </c>
      <c r="C9" s="45">
        <v>7.1</v>
      </c>
      <c r="D9" s="213">
        <v>1500</v>
      </c>
      <c r="E9" s="75"/>
      <c r="K9" s="78"/>
      <c r="L9" s="78"/>
      <c r="M9" s="256">
        <v>5</v>
      </c>
    </row>
    <row r="10" spans="1:13" s="1" customFormat="1" x14ac:dyDescent="0.25">
      <c r="A10" s="10">
        <v>42009</v>
      </c>
      <c r="B10" s="60">
        <v>425</v>
      </c>
      <c r="C10" s="45">
        <v>7.6</v>
      </c>
      <c r="D10" s="213">
        <v>1470</v>
      </c>
      <c r="E10" s="75"/>
      <c r="K10" s="78"/>
      <c r="L10" s="78"/>
      <c r="M10" s="256">
        <v>5</v>
      </c>
    </row>
    <row r="11" spans="1:13" s="1" customFormat="1" x14ac:dyDescent="0.25">
      <c r="A11" s="10">
        <v>42010</v>
      </c>
      <c r="B11" s="60">
        <v>421</v>
      </c>
      <c r="C11" s="45">
        <v>8</v>
      </c>
      <c r="D11" s="237"/>
      <c r="E11" s="75"/>
      <c r="K11" s="78"/>
      <c r="L11" s="78"/>
      <c r="M11" s="256">
        <v>5</v>
      </c>
    </row>
    <row r="12" spans="1:13" s="1" customFormat="1" x14ac:dyDescent="0.25">
      <c r="A12" s="10">
        <v>42011</v>
      </c>
      <c r="B12" s="60">
        <v>425</v>
      </c>
      <c r="C12" s="45">
        <v>8.6</v>
      </c>
      <c r="D12" s="213">
        <v>1440</v>
      </c>
      <c r="E12" s="75"/>
      <c r="K12" s="78"/>
      <c r="L12" s="78"/>
      <c r="M12" s="256">
        <v>5</v>
      </c>
    </row>
    <row r="13" spans="1:13" s="1" customFormat="1" x14ac:dyDescent="0.25">
      <c r="A13" s="10">
        <v>42012</v>
      </c>
      <c r="B13" s="60">
        <v>417</v>
      </c>
      <c r="C13" s="45">
        <v>9.1</v>
      </c>
      <c r="D13" s="213">
        <v>1440</v>
      </c>
      <c r="E13" s="75"/>
      <c r="K13" s="78"/>
      <c r="L13" s="78"/>
      <c r="M13" s="256">
        <v>5</v>
      </c>
    </row>
    <row r="14" spans="1:13" s="1" customFormat="1" x14ac:dyDescent="0.25">
      <c r="A14" s="10">
        <v>42013</v>
      </c>
      <c r="B14" s="60">
        <v>401</v>
      </c>
      <c r="C14" s="45">
        <v>10</v>
      </c>
      <c r="D14" s="213">
        <v>1450</v>
      </c>
      <c r="E14" s="76">
        <v>0.63100000000000001</v>
      </c>
      <c r="K14" s="78">
        <f>E14</f>
        <v>0.63100000000000001</v>
      </c>
      <c r="L14" s="78"/>
      <c r="M14" s="256">
        <v>5</v>
      </c>
    </row>
    <row r="15" spans="1:13" s="1" customFormat="1" x14ac:dyDescent="0.25">
      <c r="A15" s="10">
        <v>42014</v>
      </c>
      <c r="B15" s="60">
        <v>377</v>
      </c>
      <c r="C15" s="45">
        <v>10.9</v>
      </c>
      <c r="D15" s="213">
        <v>1450</v>
      </c>
      <c r="E15" s="76">
        <v>0.66500000000000004</v>
      </c>
      <c r="K15" s="78">
        <f t="shared" ref="K15:K78" si="0">E15</f>
        <v>0.66500000000000004</v>
      </c>
      <c r="L15" s="78"/>
      <c r="M15" s="256">
        <v>5</v>
      </c>
    </row>
    <row r="16" spans="1:13" s="1" customFormat="1" x14ac:dyDescent="0.25">
      <c r="A16" s="10">
        <v>42015</v>
      </c>
      <c r="B16" s="60">
        <v>364</v>
      </c>
      <c r="C16" s="45">
        <v>11.7</v>
      </c>
      <c r="D16" s="213">
        <v>1470</v>
      </c>
      <c r="E16" s="76">
        <v>0.86699999999999999</v>
      </c>
      <c r="K16" s="78">
        <f t="shared" si="0"/>
        <v>0.86699999999999999</v>
      </c>
      <c r="L16" s="78"/>
      <c r="M16" s="256">
        <v>5</v>
      </c>
    </row>
    <row r="17" spans="1:13" s="1" customFormat="1" x14ac:dyDescent="0.25">
      <c r="A17" s="10">
        <v>42016</v>
      </c>
      <c r="B17" s="60">
        <v>351</v>
      </c>
      <c r="C17" s="45">
        <v>11.9</v>
      </c>
      <c r="D17" s="213">
        <v>1480</v>
      </c>
      <c r="E17" s="76">
        <v>0.83499999999999996</v>
      </c>
      <c r="K17" s="78">
        <f t="shared" si="0"/>
        <v>0.83499999999999996</v>
      </c>
      <c r="L17" s="78">
        <f>AVERAGE(K14:K17)</f>
        <v>0.74950000000000006</v>
      </c>
      <c r="M17" s="256">
        <v>5</v>
      </c>
    </row>
    <row r="18" spans="1:13" s="1" customFormat="1" x14ac:dyDescent="0.25">
      <c r="A18" s="10">
        <v>42017</v>
      </c>
      <c r="B18" s="60">
        <v>349</v>
      </c>
      <c r="C18" s="45">
        <v>11.8</v>
      </c>
      <c r="D18" s="213">
        <v>1470</v>
      </c>
      <c r="E18" s="76">
        <v>0.69399999999999995</v>
      </c>
      <c r="K18" s="78">
        <f t="shared" si="0"/>
        <v>0.69399999999999995</v>
      </c>
      <c r="L18" s="78">
        <f t="shared" ref="L18:L81" si="1">AVERAGE(K15:K18)</f>
        <v>0.76524999999999999</v>
      </c>
      <c r="M18" s="256">
        <v>5</v>
      </c>
    </row>
    <row r="19" spans="1:13" s="1" customFormat="1" x14ac:dyDescent="0.25">
      <c r="A19" s="10">
        <v>42018</v>
      </c>
      <c r="B19" s="60">
        <v>356</v>
      </c>
      <c r="C19" s="45">
        <v>11.2</v>
      </c>
      <c r="D19" s="213">
        <v>1450</v>
      </c>
      <c r="E19" s="76">
        <v>0.65500000000000003</v>
      </c>
      <c r="K19" s="78">
        <f t="shared" si="0"/>
        <v>0.65500000000000003</v>
      </c>
      <c r="L19" s="78">
        <f t="shared" si="1"/>
        <v>0.76275000000000004</v>
      </c>
      <c r="M19" s="256">
        <v>5</v>
      </c>
    </row>
    <row r="20" spans="1:13" s="1" customFormat="1" x14ac:dyDescent="0.25">
      <c r="A20" s="10">
        <v>42019</v>
      </c>
      <c r="B20" s="60">
        <v>377</v>
      </c>
      <c r="C20" s="45">
        <v>10.8</v>
      </c>
      <c r="D20" s="213">
        <v>1420</v>
      </c>
      <c r="E20" s="76">
        <v>0.71599999999999997</v>
      </c>
      <c r="K20" s="78">
        <f t="shared" si="0"/>
        <v>0.71599999999999997</v>
      </c>
      <c r="L20" s="78">
        <f t="shared" si="1"/>
        <v>0.72500000000000009</v>
      </c>
      <c r="M20" s="256">
        <v>5</v>
      </c>
    </row>
    <row r="21" spans="1:13" s="1" customFormat="1" x14ac:dyDescent="0.25">
      <c r="A21" s="10">
        <v>42020</v>
      </c>
      <c r="B21" s="60">
        <v>376</v>
      </c>
      <c r="C21" s="45">
        <v>10.8</v>
      </c>
      <c r="D21" s="213">
        <v>1400</v>
      </c>
      <c r="E21" s="76">
        <v>0.55400000000000005</v>
      </c>
      <c r="K21" s="78">
        <f t="shared" si="0"/>
        <v>0.55400000000000005</v>
      </c>
      <c r="L21" s="78">
        <f t="shared" si="1"/>
        <v>0.65474999999999994</v>
      </c>
      <c r="M21" s="256">
        <v>5</v>
      </c>
    </row>
    <row r="22" spans="1:13" s="1" customFormat="1" x14ac:dyDescent="0.25">
      <c r="A22" s="10">
        <v>42021</v>
      </c>
      <c r="B22" s="60">
        <v>373</v>
      </c>
      <c r="C22" s="45">
        <v>11.2</v>
      </c>
      <c r="D22" s="213">
        <v>1400</v>
      </c>
      <c r="E22" s="76">
        <v>0.66800000000000004</v>
      </c>
      <c r="K22" s="78">
        <f t="shared" si="0"/>
        <v>0.66800000000000004</v>
      </c>
      <c r="L22" s="78">
        <f t="shared" si="1"/>
        <v>0.64824999999999999</v>
      </c>
      <c r="M22" s="256">
        <v>5</v>
      </c>
    </row>
    <row r="23" spans="1:13" s="1" customFormat="1" x14ac:dyDescent="0.25">
      <c r="A23" s="10">
        <v>42022</v>
      </c>
      <c r="B23" s="60">
        <v>369</v>
      </c>
      <c r="C23" s="45">
        <v>11.4</v>
      </c>
      <c r="D23" s="213">
        <v>1390</v>
      </c>
      <c r="E23" s="76">
        <v>0.53900000000000003</v>
      </c>
      <c r="K23" s="78">
        <f t="shared" si="0"/>
        <v>0.53900000000000003</v>
      </c>
      <c r="L23" s="78">
        <f t="shared" si="1"/>
        <v>0.61925000000000008</v>
      </c>
      <c r="M23" s="256">
        <v>5</v>
      </c>
    </row>
    <row r="24" spans="1:13" s="1" customFormat="1" x14ac:dyDescent="0.25">
      <c r="A24" s="10">
        <v>42023</v>
      </c>
      <c r="B24" s="60">
        <v>364</v>
      </c>
      <c r="C24" s="45">
        <v>11.8</v>
      </c>
      <c r="D24" s="213">
        <v>1410</v>
      </c>
      <c r="E24" s="76">
        <v>0.57299999999999995</v>
      </c>
      <c r="K24" s="78">
        <f t="shared" si="0"/>
        <v>0.57299999999999995</v>
      </c>
      <c r="L24" s="78">
        <f t="shared" si="1"/>
        <v>0.58350000000000002</v>
      </c>
      <c r="M24" s="256">
        <v>5</v>
      </c>
    </row>
    <row r="25" spans="1:13" s="1" customFormat="1" x14ac:dyDescent="0.25">
      <c r="A25" s="10">
        <v>42024</v>
      </c>
      <c r="B25" s="60">
        <v>357</v>
      </c>
      <c r="C25" s="45">
        <v>11.9</v>
      </c>
      <c r="D25" s="213">
        <v>1440</v>
      </c>
      <c r="E25" s="76">
        <v>0.52900000000000003</v>
      </c>
      <c r="K25" s="78">
        <f t="shared" si="0"/>
        <v>0.52900000000000003</v>
      </c>
      <c r="L25" s="78">
        <f t="shared" si="1"/>
        <v>0.57725000000000004</v>
      </c>
      <c r="M25" s="256">
        <v>5</v>
      </c>
    </row>
    <row r="26" spans="1:13" s="1" customFormat="1" x14ac:dyDescent="0.25">
      <c r="A26" s="10">
        <v>42025</v>
      </c>
      <c r="B26" s="60">
        <v>351</v>
      </c>
      <c r="C26" s="45">
        <v>11.9</v>
      </c>
      <c r="D26" s="213">
        <v>1460</v>
      </c>
      <c r="E26" s="76">
        <v>0.46800000000000003</v>
      </c>
      <c r="K26" s="78">
        <f t="shared" si="0"/>
        <v>0.46800000000000003</v>
      </c>
      <c r="L26" s="78">
        <f t="shared" si="1"/>
        <v>0.52725</v>
      </c>
      <c r="M26" s="256">
        <v>5</v>
      </c>
    </row>
    <row r="27" spans="1:13" s="1" customFormat="1" x14ac:dyDescent="0.25">
      <c r="A27" s="10">
        <v>42026</v>
      </c>
      <c r="B27" s="60">
        <v>355</v>
      </c>
      <c r="C27" s="45">
        <v>11.9</v>
      </c>
      <c r="D27" s="213">
        <v>1470</v>
      </c>
      <c r="E27" s="76">
        <v>0.46400000000000002</v>
      </c>
      <c r="K27" s="78">
        <f t="shared" si="0"/>
        <v>0.46400000000000002</v>
      </c>
      <c r="L27" s="78">
        <f t="shared" si="1"/>
        <v>0.50849999999999995</v>
      </c>
      <c r="M27" s="256">
        <v>5</v>
      </c>
    </row>
    <row r="28" spans="1:13" s="1" customFormat="1" x14ac:dyDescent="0.25">
      <c r="A28" s="10">
        <v>42027</v>
      </c>
      <c r="B28" s="60">
        <v>353</v>
      </c>
      <c r="C28" s="45">
        <v>10.8</v>
      </c>
      <c r="D28" s="213">
        <v>1500</v>
      </c>
      <c r="E28" s="76">
        <v>0.48299999999999998</v>
      </c>
      <c r="K28" s="78">
        <f t="shared" si="0"/>
        <v>0.48299999999999998</v>
      </c>
      <c r="L28" s="78">
        <f t="shared" si="1"/>
        <v>0.48599999999999999</v>
      </c>
      <c r="M28" s="256">
        <v>5</v>
      </c>
    </row>
    <row r="29" spans="1:13" s="1" customFormat="1" x14ac:dyDescent="0.25">
      <c r="A29" s="10">
        <v>42028</v>
      </c>
      <c r="B29" s="60">
        <v>355</v>
      </c>
      <c r="C29" s="45">
        <v>10.7</v>
      </c>
      <c r="D29" s="213">
        <v>1520</v>
      </c>
      <c r="E29" s="76">
        <v>0.48499999999999999</v>
      </c>
      <c r="K29" s="78">
        <f t="shared" si="0"/>
        <v>0.48499999999999999</v>
      </c>
      <c r="L29" s="78">
        <f t="shared" si="1"/>
        <v>0.47499999999999998</v>
      </c>
      <c r="M29" s="256">
        <v>5</v>
      </c>
    </row>
    <row r="30" spans="1:13" s="1" customFormat="1" x14ac:dyDescent="0.25">
      <c r="A30" s="10">
        <v>42029</v>
      </c>
      <c r="B30" s="60">
        <v>361</v>
      </c>
      <c r="C30" s="45">
        <v>10.3</v>
      </c>
      <c r="D30" s="213">
        <v>1570</v>
      </c>
      <c r="E30" s="76">
        <v>0.53400000000000003</v>
      </c>
      <c r="K30" s="78">
        <f t="shared" si="0"/>
        <v>0.53400000000000003</v>
      </c>
      <c r="L30" s="78">
        <f t="shared" si="1"/>
        <v>0.49149999999999999</v>
      </c>
      <c r="M30" s="256">
        <v>5</v>
      </c>
    </row>
    <row r="31" spans="1:13" s="1" customFormat="1" x14ac:dyDescent="0.25">
      <c r="A31" s="10">
        <v>42030</v>
      </c>
      <c r="B31" s="60">
        <v>367</v>
      </c>
      <c r="C31" s="45">
        <v>10.199999999999999</v>
      </c>
      <c r="D31" s="213">
        <v>1600</v>
      </c>
      <c r="E31" s="76">
        <v>0.56000000000000005</v>
      </c>
      <c r="K31" s="78">
        <f t="shared" si="0"/>
        <v>0.56000000000000005</v>
      </c>
      <c r="L31" s="78">
        <f t="shared" si="1"/>
        <v>0.51550000000000007</v>
      </c>
      <c r="M31" s="256">
        <v>5</v>
      </c>
    </row>
    <row r="32" spans="1:13" s="1" customFormat="1" x14ac:dyDescent="0.25">
      <c r="A32" s="10">
        <v>42031</v>
      </c>
      <c r="B32" s="60">
        <v>371</v>
      </c>
      <c r="C32" s="45">
        <v>11</v>
      </c>
      <c r="D32" s="213">
        <v>1620</v>
      </c>
      <c r="E32" s="76">
        <v>0.61799999999999999</v>
      </c>
      <c r="K32" s="78">
        <f t="shared" si="0"/>
        <v>0.61799999999999999</v>
      </c>
      <c r="L32" s="78">
        <f t="shared" si="1"/>
        <v>0.54925000000000002</v>
      </c>
      <c r="M32" s="256">
        <v>5</v>
      </c>
    </row>
    <row r="33" spans="1:13" s="1" customFormat="1" x14ac:dyDescent="0.25">
      <c r="A33" s="10">
        <v>42032</v>
      </c>
      <c r="B33" s="60">
        <v>375</v>
      </c>
      <c r="C33" s="45">
        <v>11.5</v>
      </c>
      <c r="D33" s="213">
        <v>1620</v>
      </c>
      <c r="E33" s="76">
        <v>0.78</v>
      </c>
      <c r="K33" s="78">
        <f t="shared" si="0"/>
        <v>0.78</v>
      </c>
      <c r="L33" s="78">
        <f t="shared" si="1"/>
        <v>0.623</v>
      </c>
      <c r="M33" s="256">
        <v>5</v>
      </c>
    </row>
    <row r="34" spans="1:13" s="1" customFormat="1" x14ac:dyDescent="0.25">
      <c r="A34" s="10">
        <v>42033</v>
      </c>
      <c r="B34" s="60">
        <v>380</v>
      </c>
      <c r="C34" s="45">
        <v>12.1</v>
      </c>
      <c r="D34" s="213">
        <v>1590</v>
      </c>
      <c r="E34" s="76">
        <v>0.76500000000000001</v>
      </c>
      <c r="K34" s="78">
        <f t="shared" si="0"/>
        <v>0.76500000000000001</v>
      </c>
      <c r="L34" s="78">
        <f t="shared" si="1"/>
        <v>0.68074999999999997</v>
      </c>
      <c r="M34" s="256">
        <v>5</v>
      </c>
    </row>
    <row r="35" spans="1:13" s="1" customFormat="1" x14ac:dyDescent="0.25">
      <c r="A35" s="10">
        <v>42034</v>
      </c>
      <c r="B35" s="60">
        <v>381</v>
      </c>
      <c r="C35" s="45">
        <v>12.1</v>
      </c>
      <c r="D35" s="213">
        <v>1670</v>
      </c>
      <c r="E35" s="76">
        <v>0.89600000000000002</v>
      </c>
      <c r="K35" s="78">
        <f t="shared" si="0"/>
        <v>0.89600000000000002</v>
      </c>
      <c r="L35" s="78">
        <f t="shared" si="1"/>
        <v>0.76475000000000004</v>
      </c>
      <c r="M35" s="256">
        <v>5</v>
      </c>
    </row>
    <row r="36" spans="1:13" s="1" customFormat="1" x14ac:dyDescent="0.25">
      <c r="A36" s="10">
        <v>42035</v>
      </c>
      <c r="B36" s="60">
        <v>380</v>
      </c>
      <c r="C36" s="45">
        <v>12.2</v>
      </c>
      <c r="D36" s="213">
        <v>1740</v>
      </c>
      <c r="E36" s="76">
        <v>1.43</v>
      </c>
      <c r="K36" s="78">
        <f t="shared" si="0"/>
        <v>1.43</v>
      </c>
      <c r="L36" s="78">
        <f t="shared" si="1"/>
        <v>0.96774999999999989</v>
      </c>
      <c r="M36" s="256">
        <v>5</v>
      </c>
    </row>
    <row r="37" spans="1:13" s="1" customFormat="1" x14ac:dyDescent="0.25">
      <c r="A37" s="10">
        <v>42036</v>
      </c>
      <c r="B37" s="60">
        <v>368</v>
      </c>
      <c r="C37" s="45">
        <v>12.5</v>
      </c>
      <c r="D37" s="213">
        <v>2020</v>
      </c>
      <c r="E37" s="76">
        <v>1.69</v>
      </c>
      <c r="K37" s="78">
        <f t="shared" si="0"/>
        <v>1.69</v>
      </c>
      <c r="L37" s="78">
        <f t="shared" si="1"/>
        <v>1.1952500000000001</v>
      </c>
      <c r="M37" s="256">
        <v>5</v>
      </c>
    </row>
    <row r="38" spans="1:13" s="1" customFormat="1" x14ac:dyDescent="0.25">
      <c r="A38" s="10">
        <v>42037</v>
      </c>
      <c r="B38" s="60">
        <v>354</v>
      </c>
      <c r="C38" s="45">
        <v>12.5</v>
      </c>
      <c r="D38" s="213">
        <v>1930</v>
      </c>
      <c r="E38" s="76">
        <v>1.79</v>
      </c>
      <c r="K38" s="78">
        <f t="shared" si="0"/>
        <v>1.79</v>
      </c>
      <c r="L38" s="78">
        <f t="shared" si="1"/>
        <v>1.4515</v>
      </c>
      <c r="M38" s="256">
        <v>5</v>
      </c>
    </row>
    <row r="39" spans="1:13" s="1" customFormat="1" x14ac:dyDescent="0.25">
      <c r="A39" s="10">
        <v>42038</v>
      </c>
      <c r="B39" s="60">
        <v>345</v>
      </c>
      <c r="C39" s="45">
        <v>13.1</v>
      </c>
      <c r="D39" s="213">
        <v>1710</v>
      </c>
      <c r="E39" s="76">
        <v>0.89300000000000002</v>
      </c>
      <c r="K39" s="78">
        <f t="shared" si="0"/>
        <v>0.89300000000000002</v>
      </c>
      <c r="L39" s="78">
        <f t="shared" si="1"/>
        <v>1.45075</v>
      </c>
      <c r="M39" s="256">
        <v>5</v>
      </c>
    </row>
    <row r="40" spans="1:13" s="1" customFormat="1" x14ac:dyDescent="0.25">
      <c r="A40" s="10">
        <v>42039</v>
      </c>
      <c r="B40" s="60">
        <v>343</v>
      </c>
      <c r="C40" s="45">
        <v>13.5</v>
      </c>
      <c r="D40" s="213">
        <v>1600</v>
      </c>
      <c r="E40" s="76">
        <v>0.61499999999999999</v>
      </c>
      <c r="K40" s="78">
        <f t="shared" si="0"/>
        <v>0.61499999999999999</v>
      </c>
      <c r="L40" s="78">
        <f t="shared" si="1"/>
        <v>1.2470000000000001</v>
      </c>
      <c r="M40" s="256">
        <v>5</v>
      </c>
    </row>
    <row r="41" spans="1:13" s="1" customFormat="1" x14ac:dyDescent="0.25">
      <c r="A41" s="10">
        <v>42040</v>
      </c>
      <c r="B41" s="60">
        <v>338</v>
      </c>
      <c r="C41" s="45">
        <v>13.9</v>
      </c>
      <c r="D41" s="213">
        <v>1590</v>
      </c>
      <c r="E41" s="76">
        <v>0.63700000000000001</v>
      </c>
      <c r="K41" s="78">
        <f t="shared" si="0"/>
        <v>0.63700000000000001</v>
      </c>
      <c r="L41" s="78">
        <f t="shared" si="1"/>
        <v>0.98375000000000001</v>
      </c>
      <c r="M41" s="256">
        <v>5</v>
      </c>
    </row>
    <row r="42" spans="1:13" s="1" customFormat="1" x14ac:dyDescent="0.25">
      <c r="A42" s="10">
        <v>42041</v>
      </c>
      <c r="B42" s="60">
        <v>352</v>
      </c>
      <c r="C42" s="45">
        <v>13.8</v>
      </c>
      <c r="D42" s="213">
        <v>1520</v>
      </c>
      <c r="E42" s="76">
        <v>0.64200000000000002</v>
      </c>
      <c r="K42" s="78">
        <f t="shared" si="0"/>
        <v>0.64200000000000002</v>
      </c>
      <c r="L42" s="78">
        <f t="shared" si="1"/>
        <v>0.69674999999999998</v>
      </c>
      <c r="M42" s="256">
        <v>5</v>
      </c>
    </row>
    <row r="43" spans="1:13" s="1" customFormat="1" x14ac:dyDescent="0.25">
      <c r="A43" s="10">
        <v>42042</v>
      </c>
      <c r="B43" s="60">
        <v>363</v>
      </c>
      <c r="C43" s="45">
        <v>14.7</v>
      </c>
      <c r="D43" s="213">
        <v>1510</v>
      </c>
      <c r="E43" s="76">
        <v>0.67100000000000004</v>
      </c>
      <c r="K43" s="78">
        <f t="shared" si="0"/>
        <v>0.67100000000000004</v>
      </c>
      <c r="L43" s="78">
        <f t="shared" si="1"/>
        <v>0.6412500000000001</v>
      </c>
      <c r="M43" s="256">
        <v>5</v>
      </c>
    </row>
    <row r="44" spans="1:13" s="1" customFormat="1" x14ac:dyDescent="0.25">
      <c r="A44" s="10">
        <v>42043</v>
      </c>
      <c r="B44" s="60">
        <v>386</v>
      </c>
      <c r="C44" s="45">
        <v>15.8</v>
      </c>
      <c r="D44" s="213">
        <v>1570</v>
      </c>
      <c r="E44" s="76">
        <v>0.76300000000000001</v>
      </c>
      <c r="K44" s="78">
        <f t="shared" si="0"/>
        <v>0.76300000000000001</v>
      </c>
      <c r="L44" s="78">
        <f t="shared" si="1"/>
        <v>0.67825000000000002</v>
      </c>
      <c r="M44" s="256">
        <v>5</v>
      </c>
    </row>
    <row r="45" spans="1:13" s="1" customFormat="1" x14ac:dyDescent="0.25">
      <c r="A45" s="10">
        <v>42044</v>
      </c>
      <c r="B45" s="60">
        <v>414</v>
      </c>
      <c r="C45" s="45">
        <v>15.6</v>
      </c>
      <c r="D45" s="213">
        <v>1660</v>
      </c>
      <c r="E45" s="76">
        <v>1.35</v>
      </c>
      <c r="K45" s="78">
        <f t="shared" si="0"/>
        <v>1.35</v>
      </c>
      <c r="L45" s="78">
        <f t="shared" si="1"/>
        <v>0.85650000000000004</v>
      </c>
      <c r="M45" s="256">
        <v>5</v>
      </c>
    </row>
    <row r="46" spans="1:13" s="1" customFormat="1" x14ac:dyDescent="0.25">
      <c r="A46" s="10">
        <v>42045</v>
      </c>
      <c r="B46" s="60">
        <v>429</v>
      </c>
      <c r="C46" s="45">
        <v>15.5</v>
      </c>
      <c r="D46" s="213">
        <v>1690</v>
      </c>
      <c r="E46" s="76">
        <v>1.06</v>
      </c>
      <c r="K46" s="78">
        <f t="shared" si="0"/>
        <v>1.06</v>
      </c>
      <c r="L46" s="78">
        <f t="shared" si="1"/>
        <v>0.96100000000000008</v>
      </c>
      <c r="M46" s="256">
        <v>5</v>
      </c>
    </row>
    <row r="47" spans="1:13" s="1" customFormat="1" x14ac:dyDescent="0.25">
      <c r="A47" s="10">
        <v>42046</v>
      </c>
      <c r="B47" s="60">
        <v>408</v>
      </c>
      <c r="C47" s="45">
        <v>15</v>
      </c>
      <c r="D47" s="213">
        <v>1810</v>
      </c>
      <c r="E47" s="76">
        <v>1.48</v>
      </c>
      <c r="K47" s="78">
        <f t="shared" si="0"/>
        <v>1.48</v>
      </c>
      <c r="L47" s="78">
        <f t="shared" si="1"/>
        <v>1.1632500000000001</v>
      </c>
      <c r="M47" s="256">
        <v>5</v>
      </c>
    </row>
    <row r="48" spans="1:13" s="1" customFormat="1" x14ac:dyDescent="0.25">
      <c r="A48" s="10">
        <v>42047</v>
      </c>
      <c r="B48" s="60">
        <v>384</v>
      </c>
      <c r="C48" s="45">
        <v>15</v>
      </c>
      <c r="D48" s="213">
        <v>1810</v>
      </c>
      <c r="E48" s="76">
        <v>1.59</v>
      </c>
      <c r="K48" s="78">
        <f t="shared" si="0"/>
        <v>1.59</v>
      </c>
      <c r="L48" s="78">
        <f t="shared" si="1"/>
        <v>1.37</v>
      </c>
      <c r="M48" s="256">
        <v>5</v>
      </c>
    </row>
    <row r="49" spans="1:13" s="1" customFormat="1" x14ac:dyDescent="0.25">
      <c r="A49" s="10">
        <v>42048</v>
      </c>
      <c r="B49" s="60">
        <v>361</v>
      </c>
      <c r="C49" s="45">
        <v>15.4</v>
      </c>
      <c r="D49" s="213">
        <v>1730</v>
      </c>
      <c r="E49" s="76">
        <v>1.18</v>
      </c>
      <c r="K49" s="78">
        <f t="shared" si="0"/>
        <v>1.18</v>
      </c>
      <c r="L49" s="78">
        <f t="shared" si="1"/>
        <v>1.3274999999999999</v>
      </c>
      <c r="M49" s="256">
        <v>5</v>
      </c>
    </row>
    <row r="50" spans="1:13" s="1" customFormat="1" x14ac:dyDescent="0.25">
      <c r="A50" s="10">
        <v>42049</v>
      </c>
      <c r="B50" s="60">
        <v>346</v>
      </c>
      <c r="C50" s="45">
        <v>15.9</v>
      </c>
      <c r="D50" s="213">
        <v>1730</v>
      </c>
      <c r="E50" s="76">
        <v>0.85799999999999998</v>
      </c>
      <c r="K50" s="78">
        <f t="shared" si="0"/>
        <v>0.85799999999999998</v>
      </c>
      <c r="L50" s="78">
        <f t="shared" si="1"/>
        <v>1.2769999999999999</v>
      </c>
      <c r="M50" s="256">
        <v>5</v>
      </c>
    </row>
    <row r="51" spans="1:13" s="1" customFormat="1" x14ac:dyDescent="0.25">
      <c r="A51" s="10">
        <v>42050</v>
      </c>
      <c r="B51" s="60">
        <v>337</v>
      </c>
      <c r="C51" s="45">
        <v>16.3</v>
      </c>
      <c r="D51" s="213">
        <v>1720</v>
      </c>
      <c r="E51" s="76">
        <v>0.72499999999999998</v>
      </c>
      <c r="K51" s="78">
        <f t="shared" si="0"/>
        <v>0.72499999999999998</v>
      </c>
      <c r="L51" s="78">
        <f t="shared" si="1"/>
        <v>1.0882499999999999</v>
      </c>
      <c r="M51" s="256">
        <v>5</v>
      </c>
    </row>
    <row r="52" spans="1:13" s="1" customFormat="1" x14ac:dyDescent="0.25">
      <c r="A52" s="10">
        <v>42051</v>
      </c>
      <c r="B52" s="60">
        <v>333</v>
      </c>
      <c r="C52" s="45">
        <v>16.399999999999999</v>
      </c>
      <c r="D52" s="213">
        <v>1660</v>
      </c>
      <c r="E52" s="76">
        <v>0.68400000000000005</v>
      </c>
      <c r="K52" s="78">
        <f t="shared" si="0"/>
        <v>0.68400000000000005</v>
      </c>
      <c r="L52" s="78">
        <f t="shared" si="1"/>
        <v>0.86175000000000002</v>
      </c>
      <c r="M52" s="256">
        <v>5</v>
      </c>
    </row>
    <row r="53" spans="1:13" s="1" customFormat="1" x14ac:dyDescent="0.25">
      <c r="A53" s="10">
        <v>42052</v>
      </c>
      <c r="B53" s="60">
        <v>328</v>
      </c>
      <c r="C53" s="45">
        <v>16.2</v>
      </c>
      <c r="D53" s="213">
        <v>1660</v>
      </c>
      <c r="E53" s="76">
        <v>0.64900000000000002</v>
      </c>
      <c r="K53" s="78">
        <f t="shared" si="0"/>
        <v>0.64900000000000002</v>
      </c>
      <c r="L53" s="78">
        <f t="shared" si="1"/>
        <v>0.72899999999999998</v>
      </c>
      <c r="M53" s="256">
        <v>5</v>
      </c>
    </row>
    <row r="54" spans="1:13" s="1" customFormat="1" x14ac:dyDescent="0.25">
      <c r="A54" s="10">
        <v>42053</v>
      </c>
      <c r="B54" s="60">
        <v>326</v>
      </c>
      <c r="C54" s="45">
        <v>16</v>
      </c>
      <c r="D54" s="213">
        <v>1660</v>
      </c>
      <c r="E54" s="76">
        <v>0.67600000000000005</v>
      </c>
      <c r="K54" s="78">
        <f t="shared" si="0"/>
        <v>0.67600000000000005</v>
      </c>
      <c r="L54" s="78">
        <f t="shared" si="1"/>
        <v>0.6835</v>
      </c>
      <c r="M54" s="256">
        <v>5</v>
      </c>
    </row>
    <row r="55" spans="1:13" s="1" customFormat="1" x14ac:dyDescent="0.25">
      <c r="A55" s="10">
        <v>42054</v>
      </c>
      <c r="B55" s="60">
        <v>321</v>
      </c>
      <c r="C55" s="45">
        <v>15.8</v>
      </c>
      <c r="D55" s="213">
        <v>1640</v>
      </c>
      <c r="E55" s="76">
        <v>0.65200000000000002</v>
      </c>
      <c r="K55" s="78">
        <f t="shared" si="0"/>
        <v>0.65200000000000002</v>
      </c>
      <c r="L55" s="78">
        <f t="shared" si="1"/>
        <v>0.66525000000000012</v>
      </c>
      <c r="M55" s="256">
        <v>5</v>
      </c>
    </row>
    <row r="56" spans="1:13" s="1" customFormat="1" x14ac:dyDescent="0.25">
      <c r="A56" s="10">
        <v>42055</v>
      </c>
      <c r="B56" s="60">
        <v>306</v>
      </c>
      <c r="C56" s="45">
        <v>15.4</v>
      </c>
      <c r="D56" s="213">
        <v>1660</v>
      </c>
      <c r="E56" s="76">
        <v>0.68899999999999995</v>
      </c>
      <c r="K56" s="78">
        <f t="shared" si="0"/>
        <v>0.68899999999999995</v>
      </c>
      <c r="L56" s="78">
        <f t="shared" si="1"/>
        <v>0.66650000000000009</v>
      </c>
      <c r="M56" s="256">
        <v>5</v>
      </c>
    </row>
    <row r="57" spans="1:13" s="1" customFormat="1" x14ac:dyDescent="0.25">
      <c r="A57" s="10">
        <v>42056</v>
      </c>
      <c r="B57" s="60">
        <v>305</v>
      </c>
      <c r="C57" s="45">
        <v>15.3</v>
      </c>
      <c r="D57" s="213">
        <v>1720</v>
      </c>
      <c r="E57" s="76">
        <v>0.627</v>
      </c>
      <c r="K57" s="78">
        <f t="shared" si="0"/>
        <v>0.627</v>
      </c>
      <c r="L57" s="78">
        <f t="shared" si="1"/>
        <v>0.66100000000000003</v>
      </c>
      <c r="M57" s="256">
        <v>5</v>
      </c>
    </row>
    <row r="58" spans="1:13" s="1" customFormat="1" x14ac:dyDescent="0.25">
      <c r="A58" s="10">
        <v>42057</v>
      </c>
      <c r="B58" s="60">
        <v>311</v>
      </c>
      <c r="C58" s="45">
        <v>14.4</v>
      </c>
      <c r="D58" s="213">
        <v>1680</v>
      </c>
      <c r="E58" s="76">
        <v>0.59599999999999997</v>
      </c>
      <c r="K58" s="78">
        <f t="shared" si="0"/>
        <v>0.59599999999999997</v>
      </c>
      <c r="L58" s="78">
        <f t="shared" si="1"/>
        <v>0.64100000000000001</v>
      </c>
      <c r="M58" s="256">
        <v>5</v>
      </c>
    </row>
    <row r="59" spans="1:13" s="1" customFormat="1" x14ac:dyDescent="0.25">
      <c r="A59" s="10">
        <v>42058</v>
      </c>
      <c r="B59" s="60">
        <v>323</v>
      </c>
      <c r="C59" s="45">
        <v>13.3</v>
      </c>
      <c r="D59" s="213">
        <v>1620</v>
      </c>
      <c r="E59" s="76">
        <v>0.59899999999999998</v>
      </c>
      <c r="K59" s="78">
        <f t="shared" si="0"/>
        <v>0.59899999999999998</v>
      </c>
      <c r="L59" s="78">
        <f t="shared" si="1"/>
        <v>0.62775000000000003</v>
      </c>
      <c r="M59" s="256">
        <v>5</v>
      </c>
    </row>
    <row r="60" spans="1:13" s="1" customFormat="1" x14ac:dyDescent="0.25">
      <c r="A60" s="10">
        <v>42059</v>
      </c>
      <c r="B60" s="60">
        <v>320</v>
      </c>
      <c r="C60" s="45">
        <v>13.3</v>
      </c>
      <c r="D60" s="213">
        <v>1560</v>
      </c>
      <c r="E60" s="76">
        <v>0.59899999999999998</v>
      </c>
      <c r="K60" s="78">
        <f t="shared" si="0"/>
        <v>0.59899999999999998</v>
      </c>
      <c r="L60" s="78">
        <f t="shared" si="1"/>
        <v>0.60524999999999995</v>
      </c>
      <c r="M60" s="256">
        <v>5</v>
      </c>
    </row>
    <row r="61" spans="1:13" s="1" customFormat="1" x14ac:dyDescent="0.25">
      <c r="A61" s="10">
        <v>42060</v>
      </c>
      <c r="B61" s="60">
        <v>328</v>
      </c>
      <c r="C61" s="45">
        <v>13.5</v>
      </c>
      <c r="D61" s="213">
        <v>1540</v>
      </c>
      <c r="E61" s="76">
        <v>0.53700000000000003</v>
      </c>
      <c r="K61" s="78">
        <f t="shared" si="0"/>
        <v>0.53700000000000003</v>
      </c>
      <c r="L61" s="78">
        <f t="shared" si="1"/>
        <v>0.58274999999999999</v>
      </c>
      <c r="M61" s="256">
        <v>5</v>
      </c>
    </row>
    <row r="62" spans="1:13" s="1" customFormat="1" x14ac:dyDescent="0.25">
      <c r="A62" s="10">
        <v>42061</v>
      </c>
      <c r="B62" s="60">
        <v>353</v>
      </c>
      <c r="C62" s="45">
        <v>14</v>
      </c>
      <c r="D62" s="213">
        <v>1520</v>
      </c>
      <c r="E62" s="76">
        <v>0.68700000000000006</v>
      </c>
      <c r="K62" s="78">
        <f t="shared" si="0"/>
        <v>0.68700000000000006</v>
      </c>
      <c r="L62" s="78">
        <f t="shared" si="1"/>
        <v>0.60549999999999993</v>
      </c>
      <c r="M62" s="256">
        <v>5</v>
      </c>
    </row>
    <row r="63" spans="1:13" s="1" customFormat="1" x14ac:dyDescent="0.25">
      <c r="A63" s="10">
        <v>42062</v>
      </c>
      <c r="B63" s="60">
        <v>376</v>
      </c>
      <c r="C63" s="45">
        <v>14.7</v>
      </c>
      <c r="D63" s="213">
        <v>1600</v>
      </c>
      <c r="E63" s="76">
        <v>0.91700000000000004</v>
      </c>
      <c r="K63" s="78">
        <f t="shared" si="0"/>
        <v>0.91700000000000004</v>
      </c>
      <c r="L63" s="78">
        <f t="shared" si="1"/>
        <v>0.68500000000000005</v>
      </c>
      <c r="M63" s="256">
        <v>5</v>
      </c>
    </row>
    <row r="64" spans="1:13" s="1" customFormat="1" x14ac:dyDescent="0.25">
      <c r="A64" s="10">
        <v>42063</v>
      </c>
      <c r="B64" s="60">
        <v>374</v>
      </c>
      <c r="C64" s="45">
        <v>14.5</v>
      </c>
      <c r="D64" s="213">
        <v>1610</v>
      </c>
      <c r="E64" s="76">
        <v>0.66300000000000003</v>
      </c>
      <c r="K64" s="78">
        <f t="shared" si="0"/>
        <v>0.66300000000000003</v>
      </c>
      <c r="L64" s="78">
        <f t="shared" si="1"/>
        <v>0.70100000000000007</v>
      </c>
      <c r="M64" s="256">
        <v>5</v>
      </c>
    </row>
    <row r="65" spans="1:13" s="1" customFormat="1" x14ac:dyDescent="0.25">
      <c r="A65" s="10">
        <v>42064</v>
      </c>
      <c r="B65" s="60">
        <v>351</v>
      </c>
      <c r="C65" s="45">
        <v>14.1</v>
      </c>
      <c r="D65" s="213">
        <v>1680</v>
      </c>
      <c r="E65" s="76">
        <v>0.76900000000000002</v>
      </c>
      <c r="K65" s="78">
        <f t="shared" si="0"/>
        <v>0.76900000000000002</v>
      </c>
      <c r="L65" s="78">
        <f t="shared" si="1"/>
        <v>0.75900000000000012</v>
      </c>
      <c r="M65" s="256">
        <v>5</v>
      </c>
    </row>
    <row r="66" spans="1:13" s="1" customFormat="1" x14ac:dyDescent="0.25">
      <c r="A66" s="10">
        <v>42065</v>
      </c>
      <c r="B66" s="60">
        <v>335</v>
      </c>
      <c r="C66" s="45">
        <v>14.7</v>
      </c>
      <c r="D66" s="213">
        <v>1950</v>
      </c>
      <c r="E66" s="76">
        <v>1.29</v>
      </c>
      <c r="K66" s="78">
        <f t="shared" si="0"/>
        <v>1.29</v>
      </c>
      <c r="L66" s="78">
        <f t="shared" si="1"/>
        <v>0.90975000000000006</v>
      </c>
      <c r="M66" s="256">
        <v>5</v>
      </c>
    </row>
    <row r="67" spans="1:13" s="1" customFormat="1" x14ac:dyDescent="0.25">
      <c r="A67" s="10">
        <v>42066</v>
      </c>
      <c r="B67" s="60">
        <v>318</v>
      </c>
      <c r="C67" s="45">
        <v>14.8</v>
      </c>
      <c r="D67" s="213">
        <v>1940</v>
      </c>
      <c r="E67" s="76">
        <v>1.25</v>
      </c>
      <c r="K67" s="78">
        <f t="shared" si="0"/>
        <v>1.25</v>
      </c>
      <c r="L67" s="78">
        <f t="shared" si="1"/>
        <v>0.99299999999999999</v>
      </c>
      <c r="M67" s="256">
        <v>5</v>
      </c>
    </row>
    <row r="68" spans="1:13" s="1" customFormat="1" x14ac:dyDescent="0.25">
      <c r="A68" s="10">
        <v>42067</v>
      </c>
      <c r="B68" s="60">
        <v>297</v>
      </c>
      <c r="C68" s="45">
        <v>15.1</v>
      </c>
      <c r="D68" s="213">
        <v>1880</v>
      </c>
      <c r="E68" s="76">
        <v>0.89</v>
      </c>
      <c r="K68" s="78">
        <f t="shared" si="0"/>
        <v>0.89</v>
      </c>
      <c r="L68" s="78">
        <f t="shared" si="1"/>
        <v>1.04975</v>
      </c>
      <c r="M68" s="256">
        <v>5</v>
      </c>
    </row>
    <row r="69" spans="1:13" s="1" customFormat="1" x14ac:dyDescent="0.25">
      <c r="A69" s="10">
        <v>42068</v>
      </c>
      <c r="B69" s="60">
        <v>286</v>
      </c>
      <c r="C69" s="45">
        <v>15.4</v>
      </c>
      <c r="D69" s="237"/>
      <c r="E69" s="76">
        <v>0.67200000000000004</v>
      </c>
      <c r="K69" s="78">
        <f t="shared" si="0"/>
        <v>0.67200000000000004</v>
      </c>
      <c r="L69" s="78">
        <f t="shared" si="1"/>
        <v>1.0255000000000001</v>
      </c>
      <c r="M69" s="256">
        <v>5</v>
      </c>
    </row>
    <row r="70" spans="1:13" s="1" customFormat="1" x14ac:dyDescent="0.25">
      <c r="A70" s="10">
        <v>42069</v>
      </c>
      <c r="B70" s="60">
        <v>279</v>
      </c>
      <c r="C70" s="45">
        <v>15.7</v>
      </c>
      <c r="D70" s="213">
        <v>1990</v>
      </c>
      <c r="E70" s="76">
        <v>1.07</v>
      </c>
      <c r="K70" s="78">
        <f t="shared" si="0"/>
        <v>1.07</v>
      </c>
      <c r="L70" s="78">
        <f t="shared" si="1"/>
        <v>0.97050000000000014</v>
      </c>
      <c r="M70" s="256">
        <v>5</v>
      </c>
    </row>
    <row r="71" spans="1:13" s="1" customFormat="1" x14ac:dyDescent="0.25">
      <c r="A71" s="10">
        <v>42070</v>
      </c>
      <c r="B71" s="60">
        <v>283</v>
      </c>
      <c r="C71" s="45">
        <v>16</v>
      </c>
      <c r="D71" s="213">
        <v>2270</v>
      </c>
      <c r="E71" s="76">
        <v>2.15</v>
      </c>
      <c r="K71" s="78">
        <f t="shared" si="0"/>
        <v>2.15</v>
      </c>
      <c r="L71" s="78">
        <f t="shared" si="1"/>
        <v>1.1955</v>
      </c>
      <c r="M71" s="256">
        <v>5</v>
      </c>
    </row>
    <row r="72" spans="1:13" s="1" customFormat="1" x14ac:dyDescent="0.25">
      <c r="A72" s="10">
        <v>42071</v>
      </c>
      <c r="B72" s="60">
        <v>284</v>
      </c>
      <c r="C72" s="45">
        <v>16.600000000000001</v>
      </c>
      <c r="D72" s="213">
        <v>2320</v>
      </c>
      <c r="E72" s="76">
        <v>2.29</v>
      </c>
      <c r="K72" s="78">
        <f t="shared" si="0"/>
        <v>2.29</v>
      </c>
      <c r="L72" s="78">
        <f t="shared" si="1"/>
        <v>1.5455000000000001</v>
      </c>
      <c r="M72" s="256">
        <v>5</v>
      </c>
    </row>
    <row r="73" spans="1:13" s="1" customFormat="1" x14ac:dyDescent="0.25">
      <c r="A73" s="10">
        <v>42072</v>
      </c>
      <c r="B73" s="60">
        <v>293</v>
      </c>
      <c r="C73" s="45">
        <v>17.399999999999999</v>
      </c>
      <c r="D73" s="213">
        <v>2270</v>
      </c>
      <c r="E73" s="76">
        <v>1.76</v>
      </c>
      <c r="K73" s="78">
        <f t="shared" si="0"/>
        <v>1.76</v>
      </c>
      <c r="L73" s="78">
        <f t="shared" si="1"/>
        <v>1.8174999999999999</v>
      </c>
      <c r="M73" s="256">
        <v>5</v>
      </c>
    </row>
    <row r="74" spans="1:13" s="1" customFormat="1" x14ac:dyDescent="0.25">
      <c r="A74" s="10">
        <v>42073</v>
      </c>
      <c r="B74" s="60">
        <v>275</v>
      </c>
      <c r="C74" s="45">
        <v>18</v>
      </c>
      <c r="D74" s="213">
        <v>2270</v>
      </c>
      <c r="E74" s="76">
        <v>2.06</v>
      </c>
      <c r="K74" s="78">
        <f t="shared" si="0"/>
        <v>2.06</v>
      </c>
      <c r="L74" s="78">
        <f t="shared" si="1"/>
        <v>2.0649999999999999</v>
      </c>
      <c r="M74" s="256">
        <v>5</v>
      </c>
    </row>
    <row r="75" spans="1:13" s="1" customFormat="1" x14ac:dyDescent="0.25">
      <c r="A75" s="10">
        <v>42074</v>
      </c>
      <c r="B75" s="60">
        <v>264</v>
      </c>
      <c r="C75" s="45">
        <v>18.2</v>
      </c>
      <c r="D75" s="213">
        <v>2240</v>
      </c>
      <c r="E75" s="76">
        <v>1.4</v>
      </c>
      <c r="K75" s="78">
        <f t="shared" si="0"/>
        <v>1.4</v>
      </c>
      <c r="L75" s="78">
        <f t="shared" si="1"/>
        <v>1.8774999999999999</v>
      </c>
      <c r="M75" s="256">
        <v>5</v>
      </c>
    </row>
    <row r="76" spans="1:13" s="1" customFormat="1" x14ac:dyDescent="0.25">
      <c r="A76" s="10">
        <v>42075</v>
      </c>
      <c r="B76" s="60">
        <v>255</v>
      </c>
      <c r="C76" s="45">
        <v>18.3</v>
      </c>
      <c r="D76" s="213">
        <v>2250</v>
      </c>
      <c r="E76" s="76">
        <v>1</v>
      </c>
      <c r="K76" s="78">
        <f t="shared" si="0"/>
        <v>1</v>
      </c>
      <c r="L76" s="78">
        <f t="shared" si="1"/>
        <v>1.5550000000000002</v>
      </c>
      <c r="M76" s="256">
        <v>5</v>
      </c>
    </row>
    <row r="77" spans="1:13" s="1" customFormat="1" x14ac:dyDescent="0.25">
      <c r="A77" s="10">
        <v>42076</v>
      </c>
      <c r="B77" s="60">
        <v>257</v>
      </c>
      <c r="C77" s="45">
        <v>18.8</v>
      </c>
      <c r="D77" s="213">
        <v>2170</v>
      </c>
      <c r="E77" s="76">
        <v>0.90700000000000003</v>
      </c>
      <c r="K77" s="78">
        <f t="shared" si="0"/>
        <v>0.90700000000000003</v>
      </c>
      <c r="L77" s="78">
        <f t="shared" si="1"/>
        <v>1.34175</v>
      </c>
      <c r="M77" s="256">
        <v>5</v>
      </c>
    </row>
    <row r="78" spans="1:13" s="1" customFormat="1" x14ac:dyDescent="0.25">
      <c r="A78" s="10">
        <v>42077</v>
      </c>
      <c r="B78" s="60">
        <v>267</v>
      </c>
      <c r="C78" s="45">
        <v>20.2</v>
      </c>
      <c r="D78" s="213">
        <v>2130</v>
      </c>
      <c r="E78" s="76">
        <v>0.79700000000000004</v>
      </c>
      <c r="K78" s="78">
        <f t="shared" si="0"/>
        <v>0.79700000000000004</v>
      </c>
      <c r="L78" s="78">
        <f t="shared" si="1"/>
        <v>1.026</v>
      </c>
      <c r="M78" s="256">
        <v>5</v>
      </c>
    </row>
    <row r="79" spans="1:13" s="1" customFormat="1" x14ac:dyDescent="0.25">
      <c r="A79" s="10">
        <v>42078</v>
      </c>
      <c r="B79" s="60">
        <v>273</v>
      </c>
      <c r="C79" s="45">
        <v>21.2</v>
      </c>
      <c r="D79" s="213">
        <v>2040</v>
      </c>
      <c r="E79" s="76">
        <v>0.81399999999999995</v>
      </c>
      <c r="K79" s="78">
        <f t="shared" ref="K79:K136" si="2">E79</f>
        <v>0.81399999999999995</v>
      </c>
      <c r="L79" s="78">
        <f t="shared" si="1"/>
        <v>0.87950000000000006</v>
      </c>
      <c r="M79" s="256">
        <v>5</v>
      </c>
    </row>
    <row r="80" spans="1:13" s="1" customFormat="1" x14ac:dyDescent="0.25">
      <c r="A80" s="10">
        <v>42079</v>
      </c>
      <c r="B80" s="60">
        <v>276</v>
      </c>
      <c r="C80" s="45">
        <v>19.8</v>
      </c>
      <c r="D80" s="213">
        <v>2010</v>
      </c>
      <c r="E80" s="76">
        <v>0.83799999999999997</v>
      </c>
      <c r="K80" s="78">
        <f t="shared" si="2"/>
        <v>0.83799999999999997</v>
      </c>
      <c r="L80" s="78">
        <f t="shared" si="1"/>
        <v>0.83900000000000008</v>
      </c>
      <c r="M80" s="256">
        <v>5</v>
      </c>
    </row>
    <row r="81" spans="1:13" s="1" customFormat="1" x14ac:dyDescent="0.25">
      <c r="A81" s="10">
        <v>42080</v>
      </c>
      <c r="B81" s="60">
        <v>267</v>
      </c>
      <c r="C81" s="45">
        <v>19.399999999999999</v>
      </c>
      <c r="D81" s="213">
        <v>1950</v>
      </c>
      <c r="E81" s="76">
        <v>0.72299999999999998</v>
      </c>
      <c r="K81" s="78">
        <f t="shared" si="2"/>
        <v>0.72299999999999998</v>
      </c>
      <c r="L81" s="78">
        <f t="shared" si="1"/>
        <v>0.79299999999999993</v>
      </c>
      <c r="M81" s="256">
        <v>5</v>
      </c>
    </row>
    <row r="82" spans="1:13" s="1" customFormat="1" x14ac:dyDescent="0.25">
      <c r="A82" s="10">
        <v>42081</v>
      </c>
      <c r="B82" s="60">
        <v>268</v>
      </c>
      <c r="C82" s="45">
        <v>19.2</v>
      </c>
      <c r="D82" s="213">
        <v>1880</v>
      </c>
      <c r="E82" s="76">
        <v>0.755</v>
      </c>
      <c r="K82" s="78">
        <f t="shared" si="2"/>
        <v>0.755</v>
      </c>
      <c r="L82" s="78">
        <f t="shared" ref="L82:L145" si="3">AVERAGE(K79:K82)</f>
        <v>0.78249999999999997</v>
      </c>
      <c r="M82" s="256">
        <v>5</v>
      </c>
    </row>
    <row r="83" spans="1:13" s="1" customFormat="1" x14ac:dyDescent="0.25">
      <c r="A83" s="10">
        <v>42082</v>
      </c>
      <c r="B83" s="60">
        <v>267</v>
      </c>
      <c r="C83" s="45">
        <v>19.100000000000001</v>
      </c>
      <c r="D83" s="213">
        <v>1890</v>
      </c>
      <c r="E83" s="76">
        <v>0.80800000000000005</v>
      </c>
      <c r="K83" s="78">
        <f t="shared" si="2"/>
        <v>0.80800000000000005</v>
      </c>
      <c r="L83" s="78">
        <f t="shared" si="3"/>
        <v>0.78099999999999992</v>
      </c>
      <c r="M83" s="256">
        <v>5</v>
      </c>
    </row>
    <row r="84" spans="1:13" s="1" customFormat="1" x14ac:dyDescent="0.25">
      <c r="A84" s="10">
        <v>42083</v>
      </c>
      <c r="B84" s="60">
        <v>255</v>
      </c>
      <c r="C84" s="45">
        <v>19.3</v>
      </c>
      <c r="D84" s="213">
        <v>2000</v>
      </c>
      <c r="E84" s="76">
        <v>0.82299999999999995</v>
      </c>
      <c r="K84" s="78">
        <f t="shared" si="2"/>
        <v>0.82299999999999995</v>
      </c>
      <c r="L84" s="78">
        <f t="shared" si="3"/>
        <v>0.77725</v>
      </c>
      <c r="M84" s="256">
        <v>5</v>
      </c>
    </row>
    <row r="85" spans="1:13" s="1" customFormat="1" x14ac:dyDescent="0.25">
      <c r="A85" s="10">
        <v>42084</v>
      </c>
      <c r="B85" s="60">
        <v>244</v>
      </c>
      <c r="C85" s="45">
        <v>18.8</v>
      </c>
      <c r="D85" s="213">
        <v>2010</v>
      </c>
      <c r="E85" s="76">
        <v>0.8</v>
      </c>
      <c r="K85" s="78">
        <f t="shared" si="2"/>
        <v>0.8</v>
      </c>
      <c r="L85" s="78">
        <f t="shared" si="3"/>
        <v>0.79649999999999999</v>
      </c>
      <c r="M85" s="256">
        <v>5</v>
      </c>
    </row>
    <row r="86" spans="1:13" s="1" customFormat="1" x14ac:dyDescent="0.25">
      <c r="A86" s="10">
        <v>42085</v>
      </c>
      <c r="B86" s="60">
        <v>250</v>
      </c>
      <c r="C86" s="45">
        <v>19.5</v>
      </c>
      <c r="D86" s="213">
        <v>1980</v>
      </c>
      <c r="E86" s="76">
        <v>0.84099999999999997</v>
      </c>
      <c r="K86" s="78">
        <f t="shared" si="2"/>
        <v>0.84099999999999997</v>
      </c>
      <c r="L86" s="78">
        <f t="shared" si="3"/>
        <v>0.81800000000000006</v>
      </c>
      <c r="M86" s="256">
        <v>5</v>
      </c>
    </row>
    <row r="87" spans="1:13" s="1" customFormat="1" x14ac:dyDescent="0.25">
      <c r="A87" s="10">
        <v>42086</v>
      </c>
      <c r="B87" s="60">
        <v>239</v>
      </c>
      <c r="C87" s="45">
        <v>19.7</v>
      </c>
      <c r="D87" s="213">
        <v>2010</v>
      </c>
      <c r="E87" s="76">
        <v>0.83599999999999997</v>
      </c>
      <c r="K87" s="78">
        <f t="shared" si="2"/>
        <v>0.83599999999999997</v>
      </c>
      <c r="L87" s="78">
        <f t="shared" si="3"/>
        <v>0.82499999999999996</v>
      </c>
      <c r="M87" s="256">
        <v>5</v>
      </c>
    </row>
    <row r="88" spans="1:13" s="1" customFormat="1" x14ac:dyDescent="0.25">
      <c r="A88" s="10">
        <v>42087</v>
      </c>
      <c r="B88" s="60">
        <v>236</v>
      </c>
      <c r="C88" s="45">
        <v>19</v>
      </c>
      <c r="D88" s="213">
        <v>2100</v>
      </c>
      <c r="E88" s="76">
        <v>1.29</v>
      </c>
      <c r="K88" s="78">
        <f t="shared" si="2"/>
        <v>1.29</v>
      </c>
      <c r="L88" s="78">
        <f t="shared" si="3"/>
        <v>0.94174999999999998</v>
      </c>
      <c r="M88" s="256">
        <v>5</v>
      </c>
    </row>
    <row r="89" spans="1:13" s="1" customFormat="1" x14ac:dyDescent="0.25">
      <c r="A89" s="10">
        <v>42088</v>
      </c>
      <c r="B89" s="60">
        <v>227</v>
      </c>
      <c r="C89" s="45">
        <v>18.899999999999999</v>
      </c>
      <c r="D89" s="213">
        <v>2230</v>
      </c>
      <c r="E89" s="76">
        <v>1.01</v>
      </c>
      <c r="K89" s="78">
        <f t="shared" si="2"/>
        <v>1.01</v>
      </c>
      <c r="L89" s="78">
        <f t="shared" si="3"/>
        <v>0.99425000000000008</v>
      </c>
      <c r="M89" s="256">
        <v>5</v>
      </c>
    </row>
    <row r="90" spans="1:13" s="1" customFormat="1" x14ac:dyDescent="0.25">
      <c r="A90" s="10">
        <v>42089</v>
      </c>
      <c r="B90" s="60">
        <v>224</v>
      </c>
      <c r="C90" s="45">
        <v>19.600000000000001</v>
      </c>
      <c r="D90" s="213">
        <v>2290</v>
      </c>
      <c r="E90" s="76">
        <v>2.42</v>
      </c>
      <c r="K90" s="78">
        <f t="shared" si="2"/>
        <v>2.42</v>
      </c>
      <c r="L90" s="78">
        <f t="shared" si="3"/>
        <v>1.389</v>
      </c>
      <c r="M90" s="256">
        <v>5</v>
      </c>
    </row>
    <row r="91" spans="1:13" s="1" customFormat="1" x14ac:dyDescent="0.25">
      <c r="A91" s="10">
        <v>42090</v>
      </c>
      <c r="B91" s="60">
        <v>243</v>
      </c>
      <c r="C91" s="45">
        <v>20.6</v>
      </c>
      <c r="D91" s="213">
        <v>2240</v>
      </c>
      <c r="E91" s="76">
        <v>3.18</v>
      </c>
      <c r="K91" s="78">
        <f t="shared" si="2"/>
        <v>3.18</v>
      </c>
      <c r="L91" s="78">
        <f t="shared" si="3"/>
        <v>1.9750000000000001</v>
      </c>
      <c r="M91" s="256">
        <v>5</v>
      </c>
    </row>
    <row r="92" spans="1:13" s="1" customFormat="1" x14ac:dyDescent="0.25">
      <c r="A92" s="10">
        <v>42091</v>
      </c>
      <c r="B92" s="60">
        <v>263</v>
      </c>
      <c r="C92" s="45">
        <v>20.8</v>
      </c>
      <c r="D92" s="213">
        <v>2260</v>
      </c>
      <c r="E92" s="76">
        <v>2.6</v>
      </c>
      <c r="G92" s="78"/>
      <c r="K92" s="78">
        <f t="shared" si="2"/>
        <v>2.6</v>
      </c>
      <c r="L92" s="78">
        <f t="shared" si="3"/>
        <v>2.3024999999999998</v>
      </c>
      <c r="M92" s="256">
        <v>5</v>
      </c>
    </row>
    <row r="93" spans="1:13" s="1" customFormat="1" x14ac:dyDescent="0.25">
      <c r="A93" s="10">
        <v>42092</v>
      </c>
      <c r="B93" s="60">
        <v>268</v>
      </c>
      <c r="C93" s="45">
        <v>20.2</v>
      </c>
      <c r="D93" s="213">
        <v>2150</v>
      </c>
      <c r="E93" s="76">
        <v>1.98</v>
      </c>
      <c r="G93" s="78"/>
      <c r="K93" s="78">
        <f t="shared" si="2"/>
        <v>1.98</v>
      </c>
      <c r="L93" s="78">
        <f t="shared" si="3"/>
        <v>2.5449999999999999</v>
      </c>
      <c r="M93" s="256">
        <v>5</v>
      </c>
    </row>
    <row r="94" spans="1:13" s="1" customFormat="1" x14ac:dyDescent="0.25">
      <c r="A94" s="10">
        <v>42093</v>
      </c>
      <c r="B94" s="60">
        <v>252</v>
      </c>
      <c r="C94" s="45">
        <v>20.6</v>
      </c>
      <c r="D94" s="213">
        <v>2080</v>
      </c>
      <c r="E94" s="76">
        <v>1.35</v>
      </c>
      <c r="G94" s="78"/>
      <c r="K94" s="78">
        <f t="shared" si="2"/>
        <v>1.35</v>
      </c>
      <c r="L94" s="78">
        <f t="shared" si="3"/>
        <v>2.2774999999999999</v>
      </c>
      <c r="M94" s="256">
        <v>5</v>
      </c>
    </row>
    <row r="95" spans="1:13" s="1" customFormat="1" x14ac:dyDescent="0.25">
      <c r="A95" s="10">
        <v>42094</v>
      </c>
      <c r="B95" s="60">
        <v>236</v>
      </c>
      <c r="C95" s="45">
        <v>20.3</v>
      </c>
      <c r="D95" s="213">
        <v>2000</v>
      </c>
      <c r="E95" s="76">
        <v>0.86199999999999999</v>
      </c>
      <c r="G95" s="78"/>
      <c r="K95" s="78">
        <f t="shared" si="2"/>
        <v>0.86199999999999999</v>
      </c>
      <c r="L95" s="78">
        <f t="shared" si="3"/>
        <v>1.698</v>
      </c>
      <c r="M95" s="256">
        <v>5</v>
      </c>
    </row>
    <row r="96" spans="1:13" s="1" customFormat="1" x14ac:dyDescent="0.25">
      <c r="A96" s="10">
        <v>42095</v>
      </c>
      <c r="B96" s="60">
        <v>227</v>
      </c>
      <c r="C96" s="45">
        <v>18.399999999999999</v>
      </c>
      <c r="D96" s="213">
        <v>1910</v>
      </c>
      <c r="E96" s="76">
        <v>0.72899999999999998</v>
      </c>
      <c r="K96" s="78">
        <f t="shared" si="2"/>
        <v>0.72899999999999998</v>
      </c>
      <c r="L96" s="78">
        <f t="shared" si="3"/>
        <v>1.2302500000000001</v>
      </c>
      <c r="M96" s="256">
        <v>5</v>
      </c>
    </row>
    <row r="97" spans="1:13" s="1" customFormat="1" x14ac:dyDescent="0.25">
      <c r="A97" s="10">
        <v>42096</v>
      </c>
      <c r="B97" s="60">
        <v>221</v>
      </c>
      <c r="C97" s="45">
        <v>17.399999999999999</v>
      </c>
      <c r="D97" s="213">
        <v>1900</v>
      </c>
      <c r="E97" s="76">
        <v>0.61</v>
      </c>
      <c r="K97" s="78">
        <f t="shared" si="2"/>
        <v>0.61</v>
      </c>
      <c r="L97" s="78">
        <f t="shared" si="3"/>
        <v>0.88775000000000004</v>
      </c>
      <c r="M97" s="256">
        <v>5</v>
      </c>
    </row>
    <row r="98" spans="1:13" s="1" customFormat="1" x14ac:dyDescent="0.25">
      <c r="A98" s="10">
        <v>42097</v>
      </c>
      <c r="B98" s="60">
        <v>221</v>
      </c>
      <c r="C98" s="45">
        <v>17.100000000000001</v>
      </c>
      <c r="D98" s="213">
        <v>1920</v>
      </c>
      <c r="E98" s="76">
        <v>0.56899999999999995</v>
      </c>
      <c r="K98" s="78">
        <f t="shared" si="2"/>
        <v>0.56899999999999995</v>
      </c>
      <c r="L98" s="78">
        <f t="shared" si="3"/>
        <v>0.6925</v>
      </c>
      <c r="M98" s="256">
        <v>5</v>
      </c>
    </row>
    <row r="99" spans="1:13" s="1" customFormat="1" x14ac:dyDescent="0.25">
      <c r="A99" s="10">
        <v>42098</v>
      </c>
      <c r="B99" s="60">
        <v>218</v>
      </c>
      <c r="C99" s="45">
        <v>18.100000000000001</v>
      </c>
      <c r="D99" s="213">
        <v>1900</v>
      </c>
      <c r="E99" s="76">
        <v>0.59599999999999997</v>
      </c>
      <c r="K99" s="78">
        <f t="shared" si="2"/>
        <v>0.59599999999999997</v>
      </c>
      <c r="L99" s="78">
        <f t="shared" si="3"/>
        <v>0.626</v>
      </c>
      <c r="M99" s="256">
        <v>5</v>
      </c>
    </row>
    <row r="100" spans="1:13" s="1" customFormat="1" x14ac:dyDescent="0.25">
      <c r="A100" s="10">
        <v>42099</v>
      </c>
      <c r="B100" s="60">
        <v>212</v>
      </c>
      <c r="C100" s="45">
        <v>17.600000000000001</v>
      </c>
      <c r="D100" s="213">
        <v>1940</v>
      </c>
      <c r="E100" s="76">
        <v>0.54500000000000004</v>
      </c>
      <c r="K100" s="78">
        <f t="shared" si="2"/>
        <v>0.54500000000000004</v>
      </c>
      <c r="L100" s="78">
        <f t="shared" si="3"/>
        <v>0.57999999999999996</v>
      </c>
      <c r="M100" s="256">
        <v>5</v>
      </c>
    </row>
    <row r="101" spans="1:13" s="1" customFormat="1" x14ac:dyDescent="0.25">
      <c r="A101" s="10">
        <v>42100</v>
      </c>
      <c r="B101" s="60">
        <v>203</v>
      </c>
      <c r="C101" s="45">
        <v>16.8</v>
      </c>
      <c r="D101" s="213">
        <v>1970</v>
      </c>
      <c r="E101" s="76">
        <v>0.50600000000000001</v>
      </c>
      <c r="K101" s="78">
        <f t="shared" si="2"/>
        <v>0.50600000000000001</v>
      </c>
      <c r="L101" s="78">
        <f t="shared" si="3"/>
        <v>0.55400000000000005</v>
      </c>
      <c r="M101" s="256">
        <v>5</v>
      </c>
    </row>
    <row r="102" spans="1:13" s="1" customFormat="1" x14ac:dyDescent="0.25">
      <c r="A102" s="10">
        <v>42101</v>
      </c>
      <c r="B102" s="60">
        <v>191</v>
      </c>
      <c r="C102" s="45">
        <v>16.600000000000001</v>
      </c>
      <c r="D102" s="213">
        <v>1880</v>
      </c>
      <c r="E102" s="76">
        <v>0.48299999999999998</v>
      </c>
      <c r="K102" s="78">
        <f t="shared" si="2"/>
        <v>0.48299999999999998</v>
      </c>
      <c r="L102" s="78">
        <f t="shared" si="3"/>
        <v>0.53249999999999997</v>
      </c>
      <c r="M102" s="256">
        <v>5</v>
      </c>
    </row>
    <row r="103" spans="1:13" s="1" customFormat="1" x14ac:dyDescent="0.25">
      <c r="A103" s="10">
        <v>42102</v>
      </c>
      <c r="B103" s="60">
        <v>178</v>
      </c>
      <c r="C103" s="45">
        <v>16.2</v>
      </c>
      <c r="D103" s="213">
        <v>2040</v>
      </c>
      <c r="E103" s="76">
        <v>0.441</v>
      </c>
      <c r="K103" s="78">
        <f t="shared" si="2"/>
        <v>0.441</v>
      </c>
      <c r="L103" s="78">
        <f t="shared" si="3"/>
        <v>0.49375000000000008</v>
      </c>
      <c r="M103" s="256">
        <v>5</v>
      </c>
    </row>
    <row r="104" spans="1:13" s="1" customFormat="1" x14ac:dyDescent="0.25">
      <c r="A104" s="10">
        <v>42103</v>
      </c>
      <c r="B104" s="60">
        <v>197</v>
      </c>
      <c r="C104" s="45">
        <v>17.2</v>
      </c>
      <c r="D104" s="213">
        <v>1980</v>
      </c>
      <c r="E104" s="76">
        <v>0.503</v>
      </c>
      <c r="K104" s="78">
        <f t="shared" si="2"/>
        <v>0.503</v>
      </c>
      <c r="L104" s="78">
        <f t="shared" si="3"/>
        <v>0.48324999999999996</v>
      </c>
      <c r="M104" s="256">
        <v>5</v>
      </c>
    </row>
    <row r="105" spans="1:13" s="1" customFormat="1" x14ac:dyDescent="0.25">
      <c r="A105" s="10">
        <v>42104</v>
      </c>
      <c r="B105" s="60">
        <v>218</v>
      </c>
      <c r="C105" s="45">
        <v>18.5</v>
      </c>
      <c r="D105" s="213">
        <v>1750</v>
      </c>
      <c r="E105" s="76">
        <v>0.45700000000000002</v>
      </c>
      <c r="K105" s="78">
        <f t="shared" si="2"/>
        <v>0.45700000000000002</v>
      </c>
      <c r="L105" s="78">
        <f t="shared" si="3"/>
        <v>0.47100000000000003</v>
      </c>
      <c r="M105" s="256">
        <v>5</v>
      </c>
    </row>
    <row r="106" spans="1:13" s="1" customFormat="1" x14ac:dyDescent="0.25">
      <c r="A106" s="10">
        <v>42105</v>
      </c>
      <c r="B106" s="60">
        <v>220</v>
      </c>
      <c r="C106" s="45">
        <v>19.3</v>
      </c>
      <c r="D106" s="213">
        <v>1750</v>
      </c>
      <c r="E106" s="76" t="s">
        <v>252</v>
      </c>
      <c r="K106" s="197">
        <v>0.39900000000000002</v>
      </c>
      <c r="L106" s="78">
        <f t="shared" si="3"/>
        <v>0.45</v>
      </c>
      <c r="M106" s="256">
        <v>5</v>
      </c>
    </row>
    <row r="107" spans="1:13" s="1" customFormat="1" x14ac:dyDescent="0.25">
      <c r="A107" s="10">
        <v>42106</v>
      </c>
      <c r="B107" s="60">
        <v>216</v>
      </c>
      <c r="C107" s="45">
        <v>19.5</v>
      </c>
      <c r="D107" s="213">
        <v>1780</v>
      </c>
      <c r="E107" s="76" t="s">
        <v>252</v>
      </c>
      <c r="K107" s="197">
        <v>0.39900000000000002</v>
      </c>
      <c r="L107" s="78">
        <f t="shared" si="3"/>
        <v>0.4395</v>
      </c>
      <c r="M107" s="256">
        <v>5</v>
      </c>
    </row>
    <row r="108" spans="1:13" s="1" customFormat="1" x14ac:dyDescent="0.25">
      <c r="A108" s="10">
        <v>42107</v>
      </c>
      <c r="B108" s="60">
        <v>215</v>
      </c>
      <c r="C108" s="45">
        <v>20</v>
      </c>
      <c r="D108" s="213">
        <v>1940</v>
      </c>
      <c r="E108" s="76">
        <v>0.60599999999999998</v>
      </c>
      <c r="K108" s="78">
        <f t="shared" si="2"/>
        <v>0.60599999999999998</v>
      </c>
      <c r="L108" s="78">
        <f t="shared" si="3"/>
        <v>0.46525000000000005</v>
      </c>
      <c r="M108" s="256">
        <v>5</v>
      </c>
    </row>
    <row r="109" spans="1:13" s="1" customFormat="1" x14ac:dyDescent="0.25">
      <c r="A109" s="10">
        <v>42108</v>
      </c>
      <c r="B109" s="60">
        <v>207</v>
      </c>
      <c r="C109" s="45">
        <v>19</v>
      </c>
      <c r="D109" s="213">
        <v>2030</v>
      </c>
      <c r="E109" s="76">
        <v>0.74099999999999999</v>
      </c>
      <c r="K109" s="78">
        <f t="shared" si="2"/>
        <v>0.74099999999999999</v>
      </c>
      <c r="L109" s="78">
        <f t="shared" si="3"/>
        <v>0.53625</v>
      </c>
      <c r="M109" s="256">
        <v>5</v>
      </c>
    </row>
    <row r="110" spans="1:13" s="1" customFormat="1" x14ac:dyDescent="0.25">
      <c r="A110" s="10">
        <v>42109</v>
      </c>
      <c r="B110" s="60">
        <v>199</v>
      </c>
      <c r="C110" s="45">
        <v>17.5</v>
      </c>
      <c r="D110" s="213">
        <v>2070</v>
      </c>
      <c r="E110" s="76">
        <v>0.73299999999999998</v>
      </c>
      <c r="K110" s="78">
        <f t="shared" si="2"/>
        <v>0.73299999999999998</v>
      </c>
      <c r="L110" s="78">
        <f t="shared" si="3"/>
        <v>0.61975000000000002</v>
      </c>
      <c r="M110" s="256">
        <v>5</v>
      </c>
    </row>
    <row r="111" spans="1:13" s="1" customFormat="1" x14ac:dyDescent="0.25">
      <c r="A111" s="10">
        <v>42110</v>
      </c>
      <c r="B111" s="60">
        <v>186</v>
      </c>
      <c r="C111" s="45">
        <v>17.8</v>
      </c>
      <c r="D111" s="213">
        <v>2060</v>
      </c>
      <c r="E111" s="76">
        <v>0.70599999999999996</v>
      </c>
      <c r="K111" s="78">
        <f t="shared" si="2"/>
        <v>0.70599999999999996</v>
      </c>
      <c r="L111" s="78">
        <f t="shared" si="3"/>
        <v>0.69650000000000001</v>
      </c>
      <c r="M111" s="256">
        <v>5</v>
      </c>
    </row>
    <row r="112" spans="1:13" s="1" customFormat="1" x14ac:dyDescent="0.25">
      <c r="A112" s="10">
        <v>42111</v>
      </c>
      <c r="B112" s="60">
        <v>179</v>
      </c>
      <c r="C112" s="45">
        <v>19.899999999999999</v>
      </c>
      <c r="D112" s="213">
        <v>2060</v>
      </c>
      <c r="E112" s="76">
        <v>0.66100000000000003</v>
      </c>
      <c r="K112" s="78">
        <f t="shared" si="2"/>
        <v>0.66100000000000003</v>
      </c>
      <c r="L112" s="78">
        <f t="shared" si="3"/>
        <v>0.71024999999999994</v>
      </c>
      <c r="M112" s="256">
        <v>5</v>
      </c>
    </row>
    <row r="113" spans="1:13" s="1" customFormat="1" x14ac:dyDescent="0.25">
      <c r="A113" s="10">
        <v>42112</v>
      </c>
      <c r="B113" s="60">
        <v>164</v>
      </c>
      <c r="C113" s="45">
        <v>21.2</v>
      </c>
      <c r="D113" s="213">
        <v>2080</v>
      </c>
      <c r="E113" s="76">
        <v>0.61599999999999999</v>
      </c>
      <c r="K113" s="78">
        <f t="shared" si="2"/>
        <v>0.61599999999999999</v>
      </c>
      <c r="L113" s="78">
        <f t="shared" si="3"/>
        <v>0.67900000000000005</v>
      </c>
      <c r="M113" s="256">
        <v>5</v>
      </c>
    </row>
    <row r="114" spans="1:13" s="1" customFormat="1" x14ac:dyDescent="0.25">
      <c r="A114" s="10">
        <v>42113</v>
      </c>
      <c r="B114" s="60">
        <v>154</v>
      </c>
      <c r="C114" s="45">
        <v>22.4</v>
      </c>
      <c r="D114" s="213">
        <v>2230</v>
      </c>
      <c r="E114" s="76">
        <v>0.69899999999999995</v>
      </c>
      <c r="K114" s="78">
        <f t="shared" si="2"/>
        <v>0.69899999999999995</v>
      </c>
      <c r="L114" s="78">
        <f t="shared" si="3"/>
        <v>0.67049999999999998</v>
      </c>
      <c r="M114" s="256">
        <v>5</v>
      </c>
    </row>
    <row r="115" spans="1:13" s="1" customFormat="1" x14ac:dyDescent="0.25">
      <c r="A115" s="10">
        <v>42114</v>
      </c>
      <c r="B115" s="60">
        <v>141</v>
      </c>
      <c r="C115" s="45">
        <v>22.9</v>
      </c>
      <c r="D115" s="213">
        <v>2080</v>
      </c>
      <c r="E115" s="76">
        <v>0.60599999999999998</v>
      </c>
      <c r="K115" s="78">
        <f t="shared" si="2"/>
        <v>0.60599999999999998</v>
      </c>
      <c r="L115" s="78">
        <f t="shared" si="3"/>
        <v>0.64549999999999996</v>
      </c>
      <c r="M115" s="256">
        <v>5</v>
      </c>
    </row>
    <row r="116" spans="1:13" s="1" customFormat="1" x14ac:dyDescent="0.25">
      <c r="A116" s="10">
        <v>42115</v>
      </c>
      <c r="B116" s="60">
        <v>138</v>
      </c>
      <c r="C116" s="45">
        <v>22.3</v>
      </c>
      <c r="D116" s="213">
        <v>2060</v>
      </c>
      <c r="E116" s="76">
        <v>0.50900000000000001</v>
      </c>
      <c r="K116" s="78">
        <f t="shared" si="2"/>
        <v>0.50900000000000001</v>
      </c>
      <c r="L116" s="78">
        <f t="shared" si="3"/>
        <v>0.60749999999999993</v>
      </c>
      <c r="M116" s="256">
        <v>5</v>
      </c>
    </row>
    <row r="117" spans="1:13" s="1" customFormat="1" x14ac:dyDescent="0.25">
      <c r="A117" s="10">
        <v>42116</v>
      </c>
      <c r="B117" s="60">
        <v>140</v>
      </c>
      <c r="C117" s="45">
        <v>22</v>
      </c>
      <c r="D117" s="213">
        <v>2050</v>
      </c>
      <c r="E117" s="76">
        <v>0.48699999999999999</v>
      </c>
      <c r="K117" s="78">
        <f t="shared" si="2"/>
        <v>0.48699999999999999</v>
      </c>
      <c r="L117" s="78">
        <f t="shared" si="3"/>
        <v>0.57525000000000004</v>
      </c>
      <c r="M117" s="256">
        <v>5</v>
      </c>
    </row>
    <row r="118" spans="1:13" s="1" customFormat="1" x14ac:dyDescent="0.25">
      <c r="A118" s="10">
        <v>42117</v>
      </c>
      <c r="B118" s="60">
        <v>141</v>
      </c>
      <c r="C118" s="45">
        <v>22.2</v>
      </c>
      <c r="D118" s="213">
        <v>1990</v>
      </c>
      <c r="E118" s="76">
        <v>0.45200000000000001</v>
      </c>
      <c r="K118" s="78">
        <f t="shared" si="2"/>
        <v>0.45200000000000001</v>
      </c>
      <c r="L118" s="78">
        <f t="shared" si="3"/>
        <v>0.51349999999999996</v>
      </c>
      <c r="M118" s="256">
        <v>5</v>
      </c>
    </row>
    <row r="119" spans="1:13" s="1" customFormat="1" x14ac:dyDescent="0.25">
      <c r="A119" s="10">
        <v>42118</v>
      </c>
      <c r="B119" s="60">
        <v>159</v>
      </c>
      <c r="C119" s="45">
        <v>21.9</v>
      </c>
      <c r="D119" s="213">
        <v>1920</v>
      </c>
      <c r="E119" s="76" t="s">
        <v>252</v>
      </c>
      <c r="K119" s="197">
        <v>0.39900000000000002</v>
      </c>
      <c r="L119" s="78">
        <f t="shared" si="3"/>
        <v>0.46174999999999999</v>
      </c>
      <c r="M119" s="256">
        <v>5</v>
      </c>
    </row>
    <row r="120" spans="1:13" s="1" customFormat="1" x14ac:dyDescent="0.25">
      <c r="A120" s="10">
        <v>42119</v>
      </c>
      <c r="B120" s="60">
        <v>153</v>
      </c>
      <c r="C120" s="45">
        <v>20.8</v>
      </c>
      <c r="D120" s="213">
        <v>1940</v>
      </c>
      <c r="E120" s="76">
        <v>0.40200000000000002</v>
      </c>
      <c r="K120" s="78">
        <f t="shared" si="2"/>
        <v>0.40200000000000002</v>
      </c>
      <c r="L120" s="78">
        <f t="shared" si="3"/>
        <v>0.43500000000000005</v>
      </c>
      <c r="M120" s="256">
        <v>5</v>
      </c>
    </row>
    <row r="121" spans="1:13" s="1" customFormat="1" x14ac:dyDescent="0.25">
      <c r="A121" s="10">
        <v>42120</v>
      </c>
      <c r="B121" s="60">
        <v>160</v>
      </c>
      <c r="C121" s="45">
        <v>20.100000000000001</v>
      </c>
      <c r="D121" s="213">
        <v>1890</v>
      </c>
      <c r="E121" s="76">
        <v>0.40300000000000002</v>
      </c>
      <c r="K121" s="78">
        <f t="shared" si="2"/>
        <v>0.40300000000000002</v>
      </c>
      <c r="L121" s="78">
        <f t="shared" si="3"/>
        <v>0.41400000000000003</v>
      </c>
      <c r="M121" s="256">
        <v>5</v>
      </c>
    </row>
    <row r="122" spans="1:13" s="1" customFormat="1" x14ac:dyDescent="0.25">
      <c r="A122" s="10">
        <v>42121</v>
      </c>
      <c r="B122" s="60">
        <v>192</v>
      </c>
      <c r="C122" s="45">
        <v>20.399999999999999</v>
      </c>
      <c r="D122" s="213">
        <v>1660</v>
      </c>
      <c r="E122" s="76" t="s">
        <v>252</v>
      </c>
      <c r="K122" s="197">
        <v>0.39900000000000002</v>
      </c>
      <c r="L122" s="78">
        <f t="shared" si="3"/>
        <v>0.40075000000000005</v>
      </c>
      <c r="M122" s="256">
        <v>5</v>
      </c>
    </row>
    <row r="123" spans="1:13" s="1" customFormat="1" x14ac:dyDescent="0.25">
      <c r="A123" s="10">
        <v>42122</v>
      </c>
      <c r="B123" s="60">
        <v>190</v>
      </c>
      <c r="C123" s="45">
        <v>22.8</v>
      </c>
      <c r="D123" s="213">
        <v>1490</v>
      </c>
      <c r="E123" s="76" t="s">
        <v>252</v>
      </c>
      <c r="K123" s="197">
        <v>0.39900000000000002</v>
      </c>
      <c r="L123" s="78">
        <f t="shared" si="3"/>
        <v>0.40075000000000005</v>
      </c>
      <c r="M123" s="256">
        <v>5</v>
      </c>
    </row>
    <row r="124" spans="1:13" s="1" customFormat="1" x14ac:dyDescent="0.25">
      <c r="A124" s="10">
        <v>42123</v>
      </c>
      <c r="B124" s="60">
        <v>178</v>
      </c>
      <c r="C124" s="45">
        <v>23.5</v>
      </c>
      <c r="D124" s="213">
        <v>1560</v>
      </c>
      <c r="E124" s="76" t="s">
        <v>252</v>
      </c>
      <c r="K124" s="197">
        <v>0.39900000000000002</v>
      </c>
      <c r="L124" s="78">
        <f t="shared" si="3"/>
        <v>0.4</v>
      </c>
      <c r="M124" s="256">
        <v>5</v>
      </c>
    </row>
    <row r="125" spans="1:13" s="1" customFormat="1" x14ac:dyDescent="0.25">
      <c r="A125" s="10">
        <v>42124</v>
      </c>
      <c r="B125" s="60">
        <v>167</v>
      </c>
      <c r="C125" s="95"/>
      <c r="D125" s="237"/>
      <c r="E125" s="76" t="s">
        <v>252</v>
      </c>
      <c r="K125" s="197">
        <v>0.39900000000000002</v>
      </c>
      <c r="L125" s="78">
        <f t="shared" si="3"/>
        <v>0.39900000000000002</v>
      </c>
      <c r="M125" s="256">
        <v>5</v>
      </c>
    </row>
    <row r="126" spans="1:13" s="1" customFormat="1" x14ac:dyDescent="0.25">
      <c r="A126" s="10">
        <v>42125</v>
      </c>
      <c r="B126" s="60">
        <v>134</v>
      </c>
      <c r="C126" s="95"/>
      <c r="D126" s="237"/>
      <c r="E126" s="76">
        <v>0.42199999999999999</v>
      </c>
      <c r="K126" s="78">
        <f t="shared" si="2"/>
        <v>0.42199999999999999</v>
      </c>
      <c r="L126" s="78">
        <f t="shared" si="3"/>
        <v>0.40475</v>
      </c>
      <c r="M126" s="256">
        <v>5</v>
      </c>
    </row>
    <row r="127" spans="1:13" s="1" customFormat="1" x14ac:dyDescent="0.25">
      <c r="A127" s="10">
        <v>42126</v>
      </c>
      <c r="B127" s="60">
        <v>112</v>
      </c>
      <c r="C127" s="45">
        <v>24</v>
      </c>
      <c r="D127" s="213">
        <v>2160</v>
      </c>
      <c r="E127" s="76" t="s">
        <v>252</v>
      </c>
      <c r="K127" s="197">
        <v>0.39900000000000002</v>
      </c>
      <c r="L127" s="78">
        <f t="shared" si="3"/>
        <v>0.40475</v>
      </c>
      <c r="M127" s="256">
        <v>5</v>
      </c>
    </row>
    <row r="128" spans="1:13" s="1" customFormat="1" x14ac:dyDescent="0.25">
      <c r="A128" s="10">
        <v>42127</v>
      </c>
      <c r="B128" s="60">
        <v>143</v>
      </c>
      <c r="C128" s="45">
        <v>24</v>
      </c>
      <c r="D128" s="213">
        <v>2120</v>
      </c>
      <c r="E128" s="76">
        <v>0.41</v>
      </c>
      <c r="K128" s="78">
        <f t="shared" si="2"/>
        <v>0.41</v>
      </c>
      <c r="L128" s="78">
        <f t="shared" si="3"/>
        <v>0.40749999999999997</v>
      </c>
      <c r="M128" s="256">
        <v>5</v>
      </c>
    </row>
    <row r="129" spans="1:13" s="1" customFormat="1" x14ac:dyDescent="0.25">
      <c r="A129" s="10">
        <v>42128</v>
      </c>
      <c r="B129" s="60">
        <v>155</v>
      </c>
      <c r="C129" s="45">
        <v>23.3</v>
      </c>
      <c r="D129" s="213">
        <v>1820</v>
      </c>
      <c r="E129" s="76" t="s">
        <v>252</v>
      </c>
      <c r="K129" s="197">
        <v>0.39900000000000002</v>
      </c>
      <c r="L129" s="78">
        <f t="shared" si="3"/>
        <v>0.40749999999999997</v>
      </c>
      <c r="M129" s="256">
        <v>5</v>
      </c>
    </row>
    <row r="130" spans="1:13" s="1" customFormat="1" x14ac:dyDescent="0.25">
      <c r="A130" s="10">
        <v>42129</v>
      </c>
      <c r="B130" s="60">
        <v>134</v>
      </c>
      <c r="C130" s="45">
        <v>22.6</v>
      </c>
      <c r="D130" s="213">
        <v>1920</v>
      </c>
      <c r="E130" s="76" t="s">
        <v>252</v>
      </c>
      <c r="K130" s="197">
        <v>0.39900000000000002</v>
      </c>
      <c r="L130" s="78">
        <f t="shared" si="3"/>
        <v>0.40175</v>
      </c>
      <c r="M130" s="256">
        <v>5</v>
      </c>
    </row>
    <row r="131" spans="1:13" s="1" customFormat="1" x14ac:dyDescent="0.25">
      <c r="A131" s="10">
        <v>42130</v>
      </c>
      <c r="B131" s="60">
        <v>117</v>
      </c>
      <c r="C131" s="45">
        <v>22.5</v>
      </c>
      <c r="D131" s="213">
        <v>2060</v>
      </c>
      <c r="E131" s="76">
        <v>0.52700000000000002</v>
      </c>
      <c r="K131" s="78">
        <f t="shared" si="2"/>
        <v>0.52700000000000002</v>
      </c>
      <c r="L131" s="78">
        <f t="shared" si="3"/>
        <v>0.43374999999999997</v>
      </c>
      <c r="M131" s="256">
        <v>5</v>
      </c>
    </row>
    <row r="132" spans="1:13" s="1" customFormat="1" x14ac:dyDescent="0.25">
      <c r="A132" s="10">
        <v>42131</v>
      </c>
      <c r="B132" s="60">
        <v>114</v>
      </c>
      <c r="C132" s="45">
        <v>19.7</v>
      </c>
      <c r="D132" s="213">
        <v>2150</v>
      </c>
      <c r="E132" s="76">
        <v>0.45500000000000002</v>
      </c>
      <c r="K132" s="78">
        <f t="shared" si="2"/>
        <v>0.45500000000000002</v>
      </c>
      <c r="L132" s="78">
        <f t="shared" si="3"/>
        <v>0.44500000000000006</v>
      </c>
      <c r="M132" s="256">
        <v>5</v>
      </c>
    </row>
    <row r="133" spans="1:13" s="1" customFormat="1" x14ac:dyDescent="0.25">
      <c r="A133" s="10">
        <v>42132</v>
      </c>
      <c r="B133" s="60">
        <v>131</v>
      </c>
      <c r="C133" s="45">
        <v>19</v>
      </c>
      <c r="D133" s="213">
        <v>2040</v>
      </c>
      <c r="E133" s="76">
        <v>0.42099999999999999</v>
      </c>
      <c r="K133" s="78">
        <f t="shared" si="2"/>
        <v>0.42099999999999999</v>
      </c>
      <c r="L133" s="78">
        <f t="shared" si="3"/>
        <v>0.45050000000000001</v>
      </c>
      <c r="M133" s="256">
        <v>5</v>
      </c>
    </row>
    <row r="134" spans="1:13" s="1" customFormat="1" x14ac:dyDescent="0.25">
      <c r="A134" s="10">
        <v>42133</v>
      </c>
      <c r="B134" s="60">
        <v>123</v>
      </c>
      <c r="C134" s="45">
        <v>21.2</v>
      </c>
      <c r="D134" s="213">
        <v>2130</v>
      </c>
      <c r="E134" s="76">
        <v>0.40300000000000002</v>
      </c>
      <c r="K134" s="78">
        <f t="shared" si="2"/>
        <v>0.40300000000000002</v>
      </c>
      <c r="L134" s="78">
        <f t="shared" si="3"/>
        <v>0.45150000000000001</v>
      </c>
      <c r="M134" s="256">
        <v>5</v>
      </c>
    </row>
    <row r="135" spans="1:13" s="1" customFormat="1" x14ac:dyDescent="0.25">
      <c r="A135" s="10">
        <v>42134</v>
      </c>
      <c r="B135" s="60">
        <v>126</v>
      </c>
      <c r="C135" s="45">
        <v>22.7</v>
      </c>
      <c r="D135" s="213">
        <v>2130</v>
      </c>
      <c r="E135" s="76">
        <v>0.40699999999999997</v>
      </c>
      <c r="K135" s="78">
        <f t="shared" si="2"/>
        <v>0.40699999999999997</v>
      </c>
      <c r="L135" s="78">
        <f t="shared" si="3"/>
        <v>0.42149999999999999</v>
      </c>
      <c r="M135" s="256">
        <v>5</v>
      </c>
    </row>
    <row r="136" spans="1:13" s="1" customFormat="1" x14ac:dyDescent="0.25">
      <c r="A136" s="10">
        <v>42135</v>
      </c>
      <c r="B136" s="60">
        <v>139</v>
      </c>
      <c r="C136" s="45">
        <v>22.9</v>
      </c>
      <c r="D136" s="213">
        <v>1880</v>
      </c>
      <c r="E136" s="76">
        <v>0.40300000000000002</v>
      </c>
      <c r="K136" s="78">
        <f t="shared" si="2"/>
        <v>0.40300000000000002</v>
      </c>
      <c r="L136" s="78">
        <f t="shared" si="3"/>
        <v>0.40850000000000003</v>
      </c>
      <c r="M136" s="256">
        <v>5</v>
      </c>
    </row>
    <row r="137" spans="1:13" s="1" customFormat="1" x14ac:dyDescent="0.25">
      <c r="A137" s="10">
        <v>42136</v>
      </c>
      <c r="B137" s="60">
        <v>143</v>
      </c>
      <c r="C137" s="45">
        <v>21.9</v>
      </c>
      <c r="D137" s="213">
        <v>1700</v>
      </c>
      <c r="E137" s="76" t="s">
        <v>252</v>
      </c>
      <c r="K137" s="197">
        <v>0.39900000000000002</v>
      </c>
      <c r="L137" s="78">
        <f t="shared" si="3"/>
        <v>0.40300000000000002</v>
      </c>
      <c r="M137" s="256">
        <v>5</v>
      </c>
    </row>
    <row r="138" spans="1:13" s="1" customFormat="1" x14ac:dyDescent="0.25">
      <c r="A138" s="10">
        <v>42137</v>
      </c>
      <c r="B138" s="60">
        <v>152</v>
      </c>
      <c r="C138" s="45">
        <v>21.4</v>
      </c>
      <c r="D138" s="213">
        <v>1540</v>
      </c>
      <c r="E138" s="76" t="s">
        <v>252</v>
      </c>
      <c r="K138" s="197">
        <v>0.39900000000000002</v>
      </c>
      <c r="L138" s="78">
        <f t="shared" si="3"/>
        <v>0.40200000000000002</v>
      </c>
      <c r="M138" s="256">
        <v>5</v>
      </c>
    </row>
    <row r="139" spans="1:13" s="1" customFormat="1" x14ac:dyDescent="0.25">
      <c r="A139" s="10">
        <v>42138</v>
      </c>
      <c r="B139" s="60">
        <v>150</v>
      </c>
      <c r="C139" s="45">
        <v>20.100000000000001</v>
      </c>
      <c r="D139" s="213">
        <v>1560</v>
      </c>
      <c r="E139" s="76" t="s">
        <v>252</v>
      </c>
      <c r="K139" s="197">
        <v>0.39900000000000002</v>
      </c>
      <c r="L139" s="78">
        <f t="shared" si="3"/>
        <v>0.4</v>
      </c>
      <c r="M139" s="256">
        <v>5</v>
      </c>
    </row>
    <row r="140" spans="1:13" s="1" customFormat="1" x14ac:dyDescent="0.25">
      <c r="A140" s="10">
        <v>42139</v>
      </c>
      <c r="B140" s="60">
        <v>134</v>
      </c>
      <c r="C140" s="45">
        <v>20</v>
      </c>
      <c r="D140" s="213">
        <v>1680</v>
      </c>
      <c r="E140" s="76" t="s">
        <v>252</v>
      </c>
      <c r="K140" s="197">
        <v>0.39900000000000002</v>
      </c>
      <c r="L140" s="78">
        <f t="shared" si="3"/>
        <v>0.39900000000000002</v>
      </c>
      <c r="M140" s="256">
        <v>5</v>
      </c>
    </row>
    <row r="141" spans="1:13" s="1" customFormat="1" x14ac:dyDescent="0.25">
      <c r="A141" s="10">
        <v>42140</v>
      </c>
      <c r="B141" s="60">
        <v>122</v>
      </c>
      <c r="C141" s="45">
        <v>21.3</v>
      </c>
      <c r="D141" s="213">
        <v>1790</v>
      </c>
      <c r="E141" s="76" t="s">
        <v>252</v>
      </c>
      <c r="K141" s="197">
        <v>0.39900000000000002</v>
      </c>
      <c r="L141" s="78">
        <f t="shared" si="3"/>
        <v>0.39900000000000002</v>
      </c>
      <c r="M141" s="256">
        <v>5</v>
      </c>
    </row>
    <row r="142" spans="1:13" s="1" customFormat="1" x14ac:dyDescent="0.25">
      <c r="A142" s="10">
        <v>42141</v>
      </c>
      <c r="B142" s="60">
        <v>133</v>
      </c>
      <c r="C142" s="45">
        <v>21.6</v>
      </c>
      <c r="D142" s="213">
        <v>1690</v>
      </c>
      <c r="E142" s="76" t="s">
        <v>252</v>
      </c>
      <c r="K142" s="197">
        <v>0.39900000000000002</v>
      </c>
      <c r="L142" s="78">
        <f t="shared" si="3"/>
        <v>0.39900000000000002</v>
      </c>
      <c r="M142" s="256">
        <v>5</v>
      </c>
    </row>
    <row r="143" spans="1:13" s="1" customFormat="1" x14ac:dyDescent="0.25">
      <c r="A143" s="10">
        <v>42142</v>
      </c>
      <c r="B143" s="60">
        <v>133</v>
      </c>
      <c r="C143" s="45">
        <v>20.8</v>
      </c>
      <c r="D143" s="213">
        <v>1540</v>
      </c>
      <c r="E143" s="76" t="s">
        <v>252</v>
      </c>
      <c r="K143" s="197">
        <v>0.39900000000000002</v>
      </c>
      <c r="L143" s="78">
        <f t="shared" si="3"/>
        <v>0.39900000000000002</v>
      </c>
      <c r="M143" s="256">
        <v>5</v>
      </c>
    </row>
    <row r="144" spans="1:13" s="1" customFormat="1" x14ac:dyDescent="0.25">
      <c r="A144" s="10">
        <v>42143</v>
      </c>
      <c r="B144" s="60">
        <v>120</v>
      </c>
      <c r="C144" s="45">
        <v>21.9</v>
      </c>
      <c r="D144" s="213">
        <v>1660</v>
      </c>
      <c r="E144" s="76" t="s">
        <v>252</v>
      </c>
      <c r="K144" s="197">
        <v>0.39900000000000002</v>
      </c>
      <c r="L144" s="78">
        <f t="shared" si="3"/>
        <v>0.39900000000000002</v>
      </c>
      <c r="M144" s="256">
        <v>5</v>
      </c>
    </row>
    <row r="145" spans="1:13" s="1" customFormat="1" x14ac:dyDescent="0.25">
      <c r="A145" s="10">
        <v>42144</v>
      </c>
      <c r="B145" s="60">
        <v>123</v>
      </c>
      <c r="C145" s="45">
        <v>22.6</v>
      </c>
      <c r="D145" s="213">
        <v>1610</v>
      </c>
      <c r="E145" s="76" t="s">
        <v>252</v>
      </c>
      <c r="K145" s="197">
        <v>0.39900000000000002</v>
      </c>
      <c r="L145" s="78">
        <f t="shared" si="3"/>
        <v>0.39900000000000002</v>
      </c>
      <c r="M145" s="256">
        <v>5</v>
      </c>
    </row>
    <row r="146" spans="1:13" s="1" customFormat="1" x14ac:dyDescent="0.25">
      <c r="A146" s="10">
        <v>42145</v>
      </c>
      <c r="B146" s="60">
        <v>119</v>
      </c>
      <c r="C146" s="45">
        <v>21.7</v>
      </c>
      <c r="D146" s="213">
        <v>1480</v>
      </c>
      <c r="E146" s="76" t="s">
        <v>252</v>
      </c>
      <c r="K146" s="197">
        <v>0.39900000000000002</v>
      </c>
      <c r="L146" s="78">
        <f t="shared" ref="L146:L209" si="4">AVERAGE(K143:K146)</f>
        <v>0.39900000000000002</v>
      </c>
      <c r="M146" s="256">
        <v>5</v>
      </c>
    </row>
    <row r="147" spans="1:13" s="1" customFormat="1" x14ac:dyDescent="0.25">
      <c r="A147" s="10">
        <v>42146</v>
      </c>
      <c r="B147" s="60">
        <v>112</v>
      </c>
      <c r="C147" s="45">
        <v>21.1</v>
      </c>
      <c r="D147" s="213">
        <v>1480</v>
      </c>
      <c r="E147" s="76" t="s">
        <v>252</v>
      </c>
      <c r="K147" s="197">
        <v>0.39900000000000002</v>
      </c>
      <c r="L147" s="78">
        <f t="shared" si="4"/>
        <v>0.39900000000000002</v>
      </c>
      <c r="M147" s="256">
        <v>5</v>
      </c>
    </row>
    <row r="148" spans="1:13" s="1" customFormat="1" x14ac:dyDescent="0.25">
      <c r="A148" s="10">
        <v>42147</v>
      </c>
      <c r="B148" s="60">
        <v>102</v>
      </c>
      <c r="C148" s="45">
        <v>22.3</v>
      </c>
      <c r="D148" s="213">
        <v>1620</v>
      </c>
      <c r="E148" s="76" t="s">
        <v>252</v>
      </c>
      <c r="K148" s="197">
        <v>0.39900000000000002</v>
      </c>
      <c r="L148" s="78">
        <f t="shared" si="4"/>
        <v>0.39900000000000002</v>
      </c>
      <c r="M148" s="256">
        <v>5</v>
      </c>
    </row>
    <row r="149" spans="1:13" s="1" customFormat="1" x14ac:dyDescent="0.25">
      <c r="A149" s="10">
        <v>42148</v>
      </c>
      <c r="B149" s="60">
        <v>99</v>
      </c>
      <c r="C149" s="45">
        <v>23.4</v>
      </c>
      <c r="D149" s="213">
        <v>1570</v>
      </c>
      <c r="E149" s="76" t="s">
        <v>252</v>
      </c>
      <c r="K149" s="197">
        <v>0.39900000000000002</v>
      </c>
      <c r="L149" s="78">
        <f t="shared" si="4"/>
        <v>0.39900000000000002</v>
      </c>
      <c r="M149" s="256">
        <v>5</v>
      </c>
    </row>
    <row r="150" spans="1:13" s="1" customFormat="1" x14ac:dyDescent="0.25">
      <c r="A150" s="10">
        <v>42149</v>
      </c>
      <c r="B150" s="60">
        <v>110</v>
      </c>
      <c r="C150" s="45">
        <v>23.8</v>
      </c>
      <c r="D150" s="213">
        <v>1520</v>
      </c>
      <c r="E150" s="76" t="s">
        <v>252</v>
      </c>
      <c r="K150" s="197">
        <v>0.39900000000000002</v>
      </c>
      <c r="L150" s="78">
        <f t="shared" si="4"/>
        <v>0.39900000000000002</v>
      </c>
      <c r="M150" s="256">
        <v>5</v>
      </c>
    </row>
    <row r="151" spans="1:13" s="1" customFormat="1" x14ac:dyDescent="0.25">
      <c r="A151" s="10">
        <v>42150</v>
      </c>
      <c r="B151" s="60">
        <v>95</v>
      </c>
      <c r="C151" s="45">
        <v>23.4</v>
      </c>
      <c r="D151" s="213">
        <v>1580</v>
      </c>
      <c r="E151" s="76" t="s">
        <v>252</v>
      </c>
      <c r="K151" s="197">
        <v>0.39900000000000002</v>
      </c>
      <c r="L151" s="78">
        <f t="shared" si="4"/>
        <v>0.39900000000000002</v>
      </c>
      <c r="M151" s="256">
        <v>5</v>
      </c>
    </row>
    <row r="152" spans="1:13" s="1" customFormat="1" x14ac:dyDescent="0.25">
      <c r="A152" s="10">
        <v>42151</v>
      </c>
      <c r="B152" s="60">
        <v>86</v>
      </c>
      <c r="C152" s="45">
        <v>23.6</v>
      </c>
      <c r="D152" s="213">
        <v>1640</v>
      </c>
      <c r="E152" s="76" t="s">
        <v>252</v>
      </c>
      <c r="K152" s="197">
        <v>0.39900000000000002</v>
      </c>
      <c r="L152" s="78">
        <f t="shared" si="4"/>
        <v>0.39900000000000002</v>
      </c>
      <c r="M152" s="256">
        <v>5</v>
      </c>
    </row>
    <row r="153" spans="1:13" s="1" customFormat="1" x14ac:dyDescent="0.25">
      <c r="A153" s="10">
        <v>42152</v>
      </c>
      <c r="B153" s="60">
        <v>73</v>
      </c>
      <c r="C153" s="45">
        <v>23.7</v>
      </c>
      <c r="D153" s="213">
        <v>1790</v>
      </c>
      <c r="E153" s="76" t="s">
        <v>252</v>
      </c>
      <c r="K153" s="197">
        <v>0.39900000000000002</v>
      </c>
      <c r="L153" s="78">
        <f t="shared" si="4"/>
        <v>0.39900000000000002</v>
      </c>
      <c r="M153" s="256">
        <v>5</v>
      </c>
    </row>
    <row r="154" spans="1:13" s="1" customFormat="1" x14ac:dyDescent="0.25">
      <c r="A154" s="10">
        <v>42153</v>
      </c>
      <c r="B154" s="60">
        <v>69</v>
      </c>
      <c r="C154" s="45">
        <v>23.8</v>
      </c>
      <c r="D154" s="213">
        <v>1990</v>
      </c>
      <c r="E154" s="76">
        <v>0.437</v>
      </c>
      <c r="K154" s="78">
        <f t="shared" ref="K154:K206" si="5">E154</f>
        <v>0.437</v>
      </c>
      <c r="L154" s="78">
        <f t="shared" si="4"/>
        <v>0.40850000000000003</v>
      </c>
      <c r="M154" s="256">
        <v>5</v>
      </c>
    </row>
    <row r="155" spans="1:13" s="1" customFormat="1" x14ac:dyDescent="0.25">
      <c r="A155" s="10">
        <v>42154</v>
      </c>
      <c r="B155" s="60">
        <v>74</v>
      </c>
      <c r="C155" s="45">
        <v>23.4</v>
      </c>
      <c r="D155" s="213">
        <v>1970</v>
      </c>
      <c r="E155" s="76" t="s">
        <v>252</v>
      </c>
      <c r="K155" s="197">
        <v>0.39900000000000002</v>
      </c>
      <c r="L155" s="78">
        <f t="shared" si="4"/>
        <v>0.40850000000000003</v>
      </c>
      <c r="M155" s="256">
        <v>5</v>
      </c>
    </row>
    <row r="156" spans="1:13" s="1" customFormat="1" x14ac:dyDescent="0.25">
      <c r="A156" s="10">
        <v>42155</v>
      </c>
      <c r="B156" s="60">
        <v>81</v>
      </c>
      <c r="C156" s="45">
        <v>23.9</v>
      </c>
      <c r="D156" s="213">
        <v>2070</v>
      </c>
      <c r="E156" s="76" t="s">
        <v>252</v>
      </c>
      <c r="K156" s="197">
        <v>0.39900000000000002</v>
      </c>
      <c r="L156" s="78">
        <f t="shared" si="4"/>
        <v>0.40850000000000003</v>
      </c>
      <c r="M156" s="256">
        <v>5</v>
      </c>
    </row>
    <row r="157" spans="1:13" s="1" customFormat="1" x14ac:dyDescent="0.25">
      <c r="A157" s="10">
        <v>42156</v>
      </c>
      <c r="B157" s="60">
        <v>80</v>
      </c>
      <c r="C157" s="45">
        <v>23.2</v>
      </c>
      <c r="D157" s="213">
        <v>2080</v>
      </c>
      <c r="E157" s="76" t="s">
        <v>252</v>
      </c>
      <c r="K157" s="197">
        <v>0.39900000000000002</v>
      </c>
      <c r="L157" s="78">
        <f t="shared" si="4"/>
        <v>0.40850000000000003</v>
      </c>
      <c r="M157" s="256">
        <v>5</v>
      </c>
    </row>
    <row r="158" spans="1:13" s="1" customFormat="1" x14ac:dyDescent="0.25">
      <c r="A158" s="10">
        <v>42157</v>
      </c>
      <c r="B158" s="60">
        <v>86</v>
      </c>
      <c r="C158" s="45">
        <v>23.7</v>
      </c>
      <c r="D158" s="213">
        <v>1710</v>
      </c>
      <c r="E158" s="76" t="s">
        <v>252</v>
      </c>
      <c r="K158" s="197">
        <v>0.39900000000000002</v>
      </c>
      <c r="L158" s="78">
        <f t="shared" si="4"/>
        <v>0.39900000000000002</v>
      </c>
      <c r="M158" s="256">
        <v>5</v>
      </c>
    </row>
    <row r="159" spans="1:13" s="1" customFormat="1" x14ac:dyDescent="0.25">
      <c r="A159" s="10">
        <v>42158</v>
      </c>
      <c r="B159" s="60">
        <v>70</v>
      </c>
      <c r="C159" s="45">
        <v>24.1</v>
      </c>
      <c r="D159" s="213">
        <v>1780</v>
      </c>
      <c r="E159" s="76" t="s">
        <v>252</v>
      </c>
      <c r="K159" s="197">
        <v>0.39900000000000002</v>
      </c>
      <c r="L159" s="78">
        <f t="shared" si="4"/>
        <v>0.39900000000000002</v>
      </c>
      <c r="M159" s="256">
        <v>5</v>
      </c>
    </row>
    <row r="160" spans="1:13" s="1" customFormat="1" x14ac:dyDescent="0.25">
      <c r="A160" s="10">
        <v>42159</v>
      </c>
      <c r="B160" s="60">
        <v>68</v>
      </c>
      <c r="C160" s="45">
        <v>23.9</v>
      </c>
      <c r="D160" s="213">
        <v>1800</v>
      </c>
      <c r="E160" s="76" t="s">
        <v>252</v>
      </c>
      <c r="K160" s="197">
        <v>0.39900000000000002</v>
      </c>
      <c r="L160" s="78">
        <f t="shared" si="4"/>
        <v>0.39900000000000002</v>
      </c>
      <c r="M160" s="256">
        <v>5</v>
      </c>
    </row>
    <row r="161" spans="1:13" s="1" customFormat="1" x14ac:dyDescent="0.25">
      <c r="A161" s="10">
        <v>42160</v>
      </c>
      <c r="B161" s="60">
        <v>67</v>
      </c>
      <c r="C161" s="45">
        <v>24.8</v>
      </c>
      <c r="D161" s="213">
        <v>1890</v>
      </c>
      <c r="E161" s="76" t="s">
        <v>252</v>
      </c>
      <c r="K161" s="197">
        <v>0.39900000000000002</v>
      </c>
      <c r="L161" s="78">
        <f t="shared" si="4"/>
        <v>0.39900000000000002</v>
      </c>
      <c r="M161" s="256">
        <v>5</v>
      </c>
    </row>
    <row r="162" spans="1:13" s="1" customFormat="1" x14ac:dyDescent="0.25">
      <c r="A162" s="10">
        <v>42161</v>
      </c>
      <c r="B162" s="60">
        <v>65</v>
      </c>
      <c r="C162" s="45">
        <v>25.5</v>
      </c>
      <c r="D162" s="213">
        <v>1910</v>
      </c>
      <c r="E162" s="76">
        <v>0.49299999999999999</v>
      </c>
      <c r="K162" s="78">
        <f t="shared" si="5"/>
        <v>0.49299999999999999</v>
      </c>
      <c r="L162" s="78">
        <f t="shared" si="4"/>
        <v>0.42249999999999999</v>
      </c>
      <c r="M162" s="256">
        <v>5</v>
      </c>
    </row>
    <row r="163" spans="1:13" s="1" customFormat="1" x14ac:dyDescent="0.25">
      <c r="A163" s="10">
        <v>42162</v>
      </c>
      <c r="B163" s="60">
        <v>54</v>
      </c>
      <c r="C163" s="45">
        <v>26.1</v>
      </c>
      <c r="D163" s="213">
        <v>2020</v>
      </c>
      <c r="E163" s="76">
        <v>0.40899999999999997</v>
      </c>
      <c r="K163" s="78">
        <f t="shared" si="5"/>
        <v>0.40899999999999997</v>
      </c>
      <c r="L163" s="78">
        <f t="shared" si="4"/>
        <v>0.42499999999999999</v>
      </c>
      <c r="M163" s="256">
        <v>5</v>
      </c>
    </row>
    <row r="164" spans="1:13" s="1" customFormat="1" x14ac:dyDescent="0.25">
      <c r="A164" s="10">
        <v>42163</v>
      </c>
      <c r="B164" s="60">
        <v>46</v>
      </c>
      <c r="C164" s="45">
        <v>27.6</v>
      </c>
      <c r="D164" s="213">
        <v>2040</v>
      </c>
      <c r="E164" s="76">
        <v>0.48399999999999999</v>
      </c>
      <c r="K164" s="78">
        <f t="shared" si="5"/>
        <v>0.48399999999999999</v>
      </c>
      <c r="L164" s="78">
        <f t="shared" si="4"/>
        <v>0.44624999999999998</v>
      </c>
      <c r="M164" s="256">
        <v>5</v>
      </c>
    </row>
    <row r="165" spans="1:13" s="1" customFormat="1" x14ac:dyDescent="0.25">
      <c r="A165" s="10">
        <v>42164</v>
      </c>
      <c r="B165" s="60">
        <v>51</v>
      </c>
      <c r="C165" s="45">
        <v>26.7</v>
      </c>
      <c r="D165" s="213">
        <v>1870</v>
      </c>
      <c r="E165" s="76">
        <v>0.42099999999999999</v>
      </c>
      <c r="K165" s="78">
        <f t="shared" si="5"/>
        <v>0.42099999999999999</v>
      </c>
      <c r="L165" s="78">
        <f t="shared" si="4"/>
        <v>0.45174999999999998</v>
      </c>
      <c r="M165" s="256">
        <v>5</v>
      </c>
    </row>
    <row r="166" spans="1:13" s="1" customFormat="1" x14ac:dyDescent="0.25">
      <c r="A166" s="10">
        <v>42165</v>
      </c>
      <c r="B166" s="60">
        <v>65</v>
      </c>
      <c r="C166" s="45">
        <v>25.1</v>
      </c>
      <c r="D166" s="213">
        <v>1840</v>
      </c>
      <c r="E166" s="76" t="s">
        <v>252</v>
      </c>
      <c r="K166" s="197">
        <v>0.39900000000000002</v>
      </c>
      <c r="L166" s="78">
        <f t="shared" si="4"/>
        <v>0.42825000000000002</v>
      </c>
      <c r="M166" s="256">
        <v>5</v>
      </c>
    </row>
    <row r="167" spans="1:13" s="1" customFormat="1" x14ac:dyDescent="0.25">
      <c r="A167" s="10">
        <v>42166</v>
      </c>
      <c r="B167" s="60">
        <v>70</v>
      </c>
      <c r="C167" s="45">
        <v>25</v>
      </c>
      <c r="D167" s="213">
        <v>1630</v>
      </c>
      <c r="E167" s="76" t="s">
        <v>252</v>
      </c>
      <c r="K167" s="197">
        <v>0.39900000000000002</v>
      </c>
      <c r="L167" s="78">
        <f t="shared" si="4"/>
        <v>0.42575000000000002</v>
      </c>
      <c r="M167" s="256">
        <v>5</v>
      </c>
    </row>
    <row r="168" spans="1:13" s="1" customFormat="1" x14ac:dyDescent="0.25">
      <c r="A168" s="10">
        <v>42167</v>
      </c>
      <c r="B168" s="60">
        <v>58</v>
      </c>
      <c r="C168" s="45">
        <v>27.5</v>
      </c>
      <c r="D168" s="213">
        <v>1560</v>
      </c>
      <c r="E168" s="76" t="s">
        <v>252</v>
      </c>
      <c r="K168" s="197">
        <v>0.39900000000000002</v>
      </c>
      <c r="L168" s="78">
        <f t="shared" si="4"/>
        <v>0.40450000000000003</v>
      </c>
      <c r="M168" s="256">
        <v>5</v>
      </c>
    </row>
    <row r="169" spans="1:13" s="1" customFormat="1" x14ac:dyDescent="0.25">
      <c r="A169" s="10">
        <v>42168</v>
      </c>
      <c r="B169" s="60">
        <v>45</v>
      </c>
      <c r="C169" s="45">
        <v>28.8</v>
      </c>
      <c r="D169" s="213">
        <v>1620</v>
      </c>
      <c r="E169" s="76" t="s">
        <v>252</v>
      </c>
      <c r="K169" s="197">
        <v>0.39900000000000002</v>
      </c>
      <c r="L169" s="78">
        <f t="shared" si="4"/>
        <v>0.39900000000000002</v>
      </c>
      <c r="M169" s="256">
        <v>5</v>
      </c>
    </row>
    <row r="170" spans="1:13" s="1" customFormat="1" x14ac:dyDescent="0.25">
      <c r="A170" s="10">
        <v>42169</v>
      </c>
      <c r="B170" s="60">
        <v>51</v>
      </c>
      <c r="C170" s="45">
        <v>27.6</v>
      </c>
      <c r="D170" s="213">
        <v>1740</v>
      </c>
      <c r="E170" s="76" t="s">
        <v>252</v>
      </c>
      <c r="K170" s="197">
        <v>0.39900000000000002</v>
      </c>
      <c r="L170" s="78">
        <f t="shared" si="4"/>
        <v>0.39900000000000002</v>
      </c>
      <c r="M170" s="256">
        <v>5</v>
      </c>
    </row>
    <row r="171" spans="1:13" s="1" customFormat="1" x14ac:dyDescent="0.25">
      <c r="A171" s="10">
        <v>42170</v>
      </c>
      <c r="B171" s="60">
        <v>45</v>
      </c>
      <c r="C171" s="45">
        <v>26.3</v>
      </c>
      <c r="D171" s="213">
        <v>1860</v>
      </c>
      <c r="E171" s="76" t="s">
        <v>252</v>
      </c>
      <c r="K171" s="197">
        <v>0.39900000000000002</v>
      </c>
      <c r="L171" s="78">
        <f t="shared" si="4"/>
        <v>0.39900000000000002</v>
      </c>
      <c r="M171" s="256">
        <v>5</v>
      </c>
    </row>
    <row r="172" spans="1:13" s="1" customFormat="1" x14ac:dyDescent="0.25">
      <c r="A172" s="10">
        <v>42171</v>
      </c>
      <c r="B172" s="60">
        <v>51</v>
      </c>
      <c r="C172" s="45">
        <v>25.4</v>
      </c>
      <c r="D172" s="213">
        <v>1980</v>
      </c>
      <c r="E172" s="76">
        <v>0.44400000000000001</v>
      </c>
      <c r="K172" s="78">
        <f t="shared" si="5"/>
        <v>0.44400000000000001</v>
      </c>
      <c r="L172" s="78">
        <f t="shared" si="4"/>
        <v>0.41025</v>
      </c>
      <c r="M172" s="256">
        <v>5</v>
      </c>
    </row>
    <row r="173" spans="1:13" s="1" customFormat="1" x14ac:dyDescent="0.25">
      <c r="A173" s="10">
        <v>42172</v>
      </c>
      <c r="B173" s="60">
        <v>44</v>
      </c>
      <c r="C173" s="45">
        <v>25.9</v>
      </c>
      <c r="D173" s="213">
        <v>2130</v>
      </c>
      <c r="E173" s="76">
        <v>0.54300000000000004</v>
      </c>
      <c r="K173" s="78">
        <f t="shared" si="5"/>
        <v>0.54300000000000004</v>
      </c>
      <c r="L173" s="78">
        <f t="shared" si="4"/>
        <v>0.44625000000000004</v>
      </c>
      <c r="M173" s="256">
        <v>5</v>
      </c>
    </row>
    <row r="174" spans="1:13" s="1" customFormat="1" x14ac:dyDescent="0.25">
      <c r="A174" s="10">
        <v>42173</v>
      </c>
      <c r="B174" s="60">
        <v>57</v>
      </c>
      <c r="C174" s="45">
        <v>26.1</v>
      </c>
      <c r="D174" s="213">
        <v>2060</v>
      </c>
      <c r="E174" s="76">
        <v>0.44500000000000001</v>
      </c>
      <c r="K174" s="78">
        <f t="shared" si="5"/>
        <v>0.44500000000000001</v>
      </c>
      <c r="L174" s="78">
        <f t="shared" si="4"/>
        <v>0.45775000000000005</v>
      </c>
      <c r="M174" s="256">
        <v>5</v>
      </c>
    </row>
    <row r="175" spans="1:13" s="1" customFormat="1" x14ac:dyDescent="0.25">
      <c r="A175" s="10">
        <v>42174</v>
      </c>
      <c r="B175" s="60">
        <v>53</v>
      </c>
      <c r="C175" s="45">
        <v>24.5</v>
      </c>
      <c r="D175" s="213">
        <v>1970</v>
      </c>
      <c r="E175" s="76">
        <v>0.46700000000000003</v>
      </c>
      <c r="K175" s="78">
        <f t="shared" si="5"/>
        <v>0.46700000000000003</v>
      </c>
      <c r="L175" s="78">
        <f t="shared" si="4"/>
        <v>0.47475000000000006</v>
      </c>
      <c r="M175" s="256">
        <v>5</v>
      </c>
    </row>
    <row r="176" spans="1:13" s="1" customFormat="1" x14ac:dyDescent="0.25">
      <c r="A176" s="10">
        <v>42175</v>
      </c>
      <c r="B176" s="60">
        <v>48</v>
      </c>
      <c r="C176" s="45">
        <v>24.8</v>
      </c>
      <c r="D176" s="213">
        <v>1790</v>
      </c>
      <c r="E176" s="76">
        <v>0.44800000000000001</v>
      </c>
      <c r="K176" s="78">
        <f t="shared" si="5"/>
        <v>0.44800000000000001</v>
      </c>
      <c r="L176" s="78">
        <f t="shared" si="4"/>
        <v>0.47575000000000001</v>
      </c>
      <c r="M176" s="256">
        <v>5</v>
      </c>
    </row>
    <row r="177" spans="1:13" s="1" customFormat="1" x14ac:dyDescent="0.25">
      <c r="A177" s="10">
        <v>42176</v>
      </c>
      <c r="B177" s="60">
        <v>51</v>
      </c>
      <c r="C177" s="45">
        <v>25.3</v>
      </c>
      <c r="D177" s="213">
        <v>1920</v>
      </c>
      <c r="E177" s="76">
        <v>0.47699999999999998</v>
      </c>
      <c r="K177" s="78">
        <f t="shared" si="5"/>
        <v>0.47699999999999998</v>
      </c>
      <c r="L177" s="78">
        <f t="shared" si="4"/>
        <v>0.45925000000000005</v>
      </c>
      <c r="M177" s="256">
        <v>5</v>
      </c>
    </row>
    <row r="178" spans="1:13" s="1" customFormat="1" x14ac:dyDescent="0.25">
      <c r="A178" s="10">
        <v>42177</v>
      </c>
      <c r="B178" s="60">
        <v>41</v>
      </c>
      <c r="C178" s="45">
        <v>24</v>
      </c>
      <c r="D178" s="213">
        <v>1810</v>
      </c>
      <c r="E178" s="76">
        <v>0.54800000000000004</v>
      </c>
      <c r="K178" s="78">
        <f t="shared" si="5"/>
        <v>0.54800000000000004</v>
      </c>
      <c r="L178" s="78">
        <f t="shared" si="4"/>
        <v>0.48499999999999999</v>
      </c>
      <c r="M178" s="256">
        <v>5</v>
      </c>
    </row>
    <row r="179" spans="1:13" s="1" customFormat="1" x14ac:dyDescent="0.25">
      <c r="A179" s="10">
        <v>42178</v>
      </c>
      <c r="B179" s="60">
        <v>42</v>
      </c>
      <c r="C179" s="45">
        <v>24.4</v>
      </c>
      <c r="D179" s="213">
        <v>2030</v>
      </c>
      <c r="E179" s="76">
        <v>0.54700000000000004</v>
      </c>
      <c r="K179" s="78">
        <f t="shared" si="5"/>
        <v>0.54700000000000004</v>
      </c>
      <c r="L179" s="78">
        <f t="shared" si="4"/>
        <v>0.505</v>
      </c>
      <c r="M179" s="256">
        <v>5</v>
      </c>
    </row>
    <row r="180" spans="1:13" s="1" customFormat="1" x14ac:dyDescent="0.25">
      <c r="A180" s="10">
        <v>42179</v>
      </c>
      <c r="B180" s="60">
        <v>42</v>
      </c>
      <c r="C180" s="45">
        <v>25.4</v>
      </c>
      <c r="D180" s="213">
        <v>2100</v>
      </c>
      <c r="E180" s="76">
        <v>0.47199999999999998</v>
      </c>
      <c r="K180" s="78">
        <f t="shared" si="5"/>
        <v>0.47199999999999998</v>
      </c>
      <c r="L180" s="78">
        <f t="shared" si="4"/>
        <v>0.51100000000000001</v>
      </c>
      <c r="M180" s="256">
        <v>5</v>
      </c>
    </row>
    <row r="181" spans="1:13" s="1" customFormat="1" x14ac:dyDescent="0.25">
      <c r="A181" s="10">
        <v>42180</v>
      </c>
      <c r="B181" s="60">
        <v>38</v>
      </c>
      <c r="C181" s="45">
        <v>27</v>
      </c>
      <c r="D181" s="213">
        <v>1890</v>
      </c>
      <c r="E181" s="76" t="s">
        <v>252</v>
      </c>
      <c r="K181" s="197">
        <v>0.39900000000000002</v>
      </c>
      <c r="L181" s="78">
        <f t="shared" si="4"/>
        <v>0.49150000000000005</v>
      </c>
      <c r="M181" s="256">
        <v>5</v>
      </c>
    </row>
    <row r="182" spans="1:13" s="1" customFormat="1" x14ac:dyDescent="0.25">
      <c r="A182" s="10">
        <v>42181</v>
      </c>
      <c r="B182" s="60">
        <v>41</v>
      </c>
      <c r="C182" s="45">
        <v>27.4</v>
      </c>
      <c r="D182" s="213">
        <v>1660</v>
      </c>
      <c r="E182" s="76">
        <v>0.48699999999999999</v>
      </c>
      <c r="K182" s="78">
        <f t="shared" si="5"/>
        <v>0.48699999999999999</v>
      </c>
      <c r="L182" s="78">
        <f t="shared" si="4"/>
        <v>0.47625000000000006</v>
      </c>
      <c r="M182" s="256">
        <v>5</v>
      </c>
    </row>
    <row r="183" spans="1:13" s="1" customFormat="1" x14ac:dyDescent="0.25">
      <c r="A183" s="10">
        <v>42182</v>
      </c>
      <c r="B183" s="60">
        <v>35</v>
      </c>
      <c r="C183" s="45">
        <v>26.6</v>
      </c>
      <c r="D183" s="213">
        <v>1620</v>
      </c>
      <c r="E183" s="76">
        <v>0.5</v>
      </c>
      <c r="K183" s="78">
        <f t="shared" si="5"/>
        <v>0.5</v>
      </c>
      <c r="L183" s="78">
        <f t="shared" si="4"/>
        <v>0.46450000000000002</v>
      </c>
      <c r="M183" s="256">
        <v>5</v>
      </c>
    </row>
    <row r="184" spans="1:13" s="1" customFormat="1" x14ac:dyDescent="0.25">
      <c r="A184" s="10">
        <v>42183</v>
      </c>
      <c r="B184" s="60">
        <v>31</v>
      </c>
      <c r="C184" s="45">
        <v>26</v>
      </c>
      <c r="D184" s="213">
        <v>1820</v>
      </c>
      <c r="E184" s="76">
        <v>0.73399999999999999</v>
      </c>
      <c r="K184" s="78">
        <f t="shared" si="5"/>
        <v>0.73399999999999999</v>
      </c>
      <c r="L184" s="78">
        <f t="shared" si="4"/>
        <v>0.53</v>
      </c>
      <c r="M184" s="256">
        <v>5</v>
      </c>
    </row>
    <row r="185" spans="1:13" s="1" customFormat="1" x14ac:dyDescent="0.25">
      <c r="A185" s="10">
        <v>42184</v>
      </c>
      <c r="B185" s="60">
        <v>26</v>
      </c>
      <c r="C185" s="45">
        <v>26</v>
      </c>
      <c r="D185" s="213">
        <v>1790</v>
      </c>
      <c r="E185" s="76">
        <v>0.68200000000000005</v>
      </c>
      <c r="K185" s="78">
        <f t="shared" si="5"/>
        <v>0.68200000000000005</v>
      </c>
      <c r="L185" s="78">
        <f t="shared" si="4"/>
        <v>0.60075000000000001</v>
      </c>
      <c r="M185" s="256">
        <v>5</v>
      </c>
    </row>
    <row r="186" spans="1:13" s="1" customFormat="1" x14ac:dyDescent="0.25">
      <c r="A186" s="10">
        <v>42185</v>
      </c>
      <c r="B186" s="60">
        <v>31</v>
      </c>
      <c r="C186" s="45">
        <v>26.5</v>
      </c>
      <c r="D186" s="213">
        <v>1730</v>
      </c>
      <c r="E186" s="76">
        <v>0.68899999999999995</v>
      </c>
      <c r="K186" s="78">
        <f t="shared" si="5"/>
        <v>0.68899999999999995</v>
      </c>
      <c r="L186" s="78">
        <f t="shared" si="4"/>
        <v>0.65125</v>
      </c>
      <c r="M186" s="256">
        <v>5</v>
      </c>
    </row>
    <row r="187" spans="1:13" s="1" customFormat="1" x14ac:dyDescent="0.25">
      <c r="A187" s="10">
        <v>42186</v>
      </c>
      <c r="B187" s="60">
        <v>35</v>
      </c>
      <c r="C187" s="45">
        <v>27.7</v>
      </c>
      <c r="D187" s="213">
        <v>1900</v>
      </c>
      <c r="E187" s="76">
        <v>0.64900000000000002</v>
      </c>
      <c r="K187" s="78">
        <f t="shared" si="5"/>
        <v>0.64900000000000002</v>
      </c>
      <c r="L187" s="78">
        <f t="shared" si="4"/>
        <v>0.6885</v>
      </c>
      <c r="M187" s="256">
        <v>5</v>
      </c>
    </row>
    <row r="188" spans="1:13" s="1" customFormat="1" x14ac:dyDescent="0.25">
      <c r="A188" s="10">
        <v>42187</v>
      </c>
      <c r="B188" s="60">
        <v>38</v>
      </c>
      <c r="C188" s="45">
        <v>26.4</v>
      </c>
      <c r="D188" s="213">
        <v>1750</v>
      </c>
      <c r="E188" s="76">
        <v>0.47199999999999998</v>
      </c>
      <c r="K188" s="78">
        <f t="shared" si="5"/>
        <v>0.47199999999999998</v>
      </c>
      <c r="L188" s="78">
        <f t="shared" si="4"/>
        <v>0.623</v>
      </c>
      <c r="M188" s="256">
        <v>5</v>
      </c>
    </row>
    <row r="189" spans="1:13" s="1" customFormat="1" x14ac:dyDescent="0.25">
      <c r="A189" s="10">
        <v>42188</v>
      </c>
      <c r="B189" s="60">
        <v>43</v>
      </c>
      <c r="C189" s="45">
        <v>27.2</v>
      </c>
      <c r="D189" s="213">
        <v>1780</v>
      </c>
      <c r="E189" s="76" t="s">
        <v>252</v>
      </c>
      <c r="K189" s="197">
        <v>0.39900000000000002</v>
      </c>
      <c r="L189" s="78">
        <f t="shared" si="4"/>
        <v>0.55225000000000002</v>
      </c>
      <c r="M189" s="256">
        <v>5</v>
      </c>
    </row>
    <row r="190" spans="1:13" s="1" customFormat="1" x14ac:dyDescent="0.25">
      <c r="A190" s="10">
        <v>42189</v>
      </c>
      <c r="B190" s="60">
        <v>45</v>
      </c>
      <c r="C190" s="45">
        <v>27.2</v>
      </c>
      <c r="D190" s="213">
        <v>1630</v>
      </c>
      <c r="E190" s="76" t="s">
        <v>252</v>
      </c>
      <c r="K190" s="197">
        <v>0.39900000000000002</v>
      </c>
      <c r="L190" s="78">
        <f t="shared" si="4"/>
        <v>0.47975000000000001</v>
      </c>
      <c r="M190" s="256">
        <v>5</v>
      </c>
    </row>
    <row r="191" spans="1:13" s="1" customFormat="1" x14ac:dyDescent="0.25">
      <c r="A191" s="10">
        <v>42190</v>
      </c>
      <c r="B191" s="60">
        <v>51</v>
      </c>
      <c r="C191" s="45">
        <v>27.4</v>
      </c>
      <c r="D191" s="213">
        <v>1600</v>
      </c>
      <c r="E191" s="76" t="s">
        <v>252</v>
      </c>
      <c r="K191" s="197">
        <v>0.39900000000000002</v>
      </c>
      <c r="L191" s="78">
        <f t="shared" si="4"/>
        <v>0.41725000000000001</v>
      </c>
      <c r="M191" s="256">
        <v>5</v>
      </c>
    </row>
    <row r="192" spans="1:13" s="1" customFormat="1" x14ac:dyDescent="0.25">
      <c r="A192" s="10">
        <v>42191</v>
      </c>
      <c r="B192" s="60">
        <v>31</v>
      </c>
      <c r="C192" s="45">
        <v>26.5</v>
      </c>
      <c r="D192" s="213">
        <v>1460</v>
      </c>
      <c r="E192" s="76" t="s">
        <v>252</v>
      </c>
      <c r="K192" s="197">
        <v>0.39900000000000002</v>
      </c>
      <c r="L192" s="78">
        <f t="shared" si="4"/>
        <v>0.39900000000000002</v>
      </c>
      <c r="M192" s="256">
        <v>5</v>
      </c>
    </row>
    <row r="193" spans="1:13" s="1" customFormat="1" x14ac:dyDescent="0.25">
      <c r="A193" s="10">
        <v>42192</v>
      </c>
      <c r="B193" s="60">
        <v>34</v>
      </c>
      <c r="C193" s="45">
        <v>25.7</v>
      </c>
      <c r="D193" s="213">
        <v>1710</v>
      </c>
      <c r="E193" s="76">
        <v>0.52600000000000002</v>
      </c>
      <c r="K193" s="78">
        <f t="shared" si="5"/>
        <v>0.52600000000000002</v>
      </c>
      <c r="L193" s="78">
        <f t="shared" si="4"/>
        <v>0.43075000000000002</v>
      </c>
      <c r="M193" s="256">
        <v>5</v>
      </c>
    </row>
    <row r="194" spans="1:13" s="1" customFormat="1" x14ac:dyDescent="0.25">
      <c r="A194" s="10">
        <v>42193</v>
      </c>
      <c r="B194" s="60">
        <v>35</v>
      </c>
      <c r="C194" s="45">
        <v>25.4</v>
      </c>
      <c r="D194" s="213">
        <v>1540</v>
      </c>
      <c r="E194" s="76">
        <v>0.58299999999999996</v>
      </c>
      <c r="K194" s="78">
        <f t="shared" si="5"/>
        <v>0.58299999999999996</v>
      </c>
      <c r="L194" s="78">
        <f t="shared" si="4"/>
        <v>0.47675000000000001</v>
      </c>
      <c r="M194" s="256">
        <v>5</v>
      </c>
    </row>
    <row r="195" spans="1:13" s="1" customFormat="1" x14ac:dyDescent="0.25">
      <c r="A195" s="10">
        <v>42194</v>
      </c>
      <c r="B195" s="60">
        <v>33</v>
      </c>
      <c r="C195" s="45">
        <v>25.1</v>
      </c>
      <c r="D195" s="213">
        <v>1650</v>
      </c>
      <c r="E195" s="76">
        <v>0.61</v>
      </c>
      <c r="K195" s="78">
        <f t="shared" si="5"/>
        <v>0.61</v>
      </c>
      <c r="L195" s="78">
        <f t="shared" si="4"/>
        <v>0.52949999999999997</v>
      </c>
      <c r="M195" s="256">
        <v>5</v>
      </c>
    </row>
    <row r="196" spans="1:13" s="1" customFormat="1" x14ac:dyDescent="0.25">
      <c r="A196" s="10">
        <v>42195</v>
      </c>
      <c r="B196" s="60">
        <v>31</v>
      </c>
      <c r="C196" s="45">
        <v>23.9</v>
      </c>
      <c r="D196" s="213">
        <v>1580</v>
      </c>
      <c r="E196" s="76">
        <v>0.72199999999999998</v>
      </c>
      <c r="K196" s="78">
        <f t="shared" si="5"/>
        <v>0.72199999999999998</v>
      </c>
      <c r="L196" s="78">
        <f t="shared" si="4"/>
        <v>0.61024999999999996</v>
      </c>
      <c r="M196" s="256">
        <v>5</v>
      </c>
    </row>
    <row r="197" spans="1:13" s="1" customFormat="1" x14ac:dyDescent="0.25">
      <c r="A197" s="10">
        <v>42196</v>
      </c>
      <c r="B197" s="60">
        <v>28</v>
      </c>
      <c r="C197" s="45">
        <v>24.3</v>
      </c>
      <c r="D197" s="213">
        <v>1450</v>
      </c>
      <c r="E197" s="76">
        <v>0.46600000000000003</v>
      </c>
      <c r="K197" s="78">
        <f t="shared" si="5"/>
        <v>0.46600000000000003</v>
      </c>
      <c r="L197" s="78">
        <f t="shared" si="4"/>
        <v>0.59525000000000006</v>
      </c>
      <c r="M197" s="256">
        <v>5</v>
      </c>
    </row>
    <row r="198" spans="1:13" s="1" customFormat="1" x14ac:dyDescent="0.25">
      <c r="A198" s="10">
        <v>42197</v>
      </c>
      <c r="B198" s="60">
        <v>26</v>
      </c>
      <c r="C198" s="45">
        <v>25.1</v>
      </c>
      <c r="D198" s="213">
        <v>1440</v>
      </c>
      <c r="E198" s="76">
        <v>0.46400000000000002</v>
      </c>
      <c r="K198" s="78">
        <f t="shared" si="5"/>
        <v>0.46400000000000002</v>
      </c>
      <c r="L198" s="78">
        <f t="shared" si="4"/>
        <v>0.5655</v>
      </c>
      <c r="M198" s="256">
        <v>5</v>
      </c>
    </row>
    <row r="199" spans="1:13" s="1" customFormat="1" x14ac:dyDescent="0.25">
      <c r="A199" s="10">
        <v>42198</v>
      </c>
      <c r="B199" s="60">
        <v>37</v>
      </c>
      <c r="C199" s="45">
        <v>25.3</v>
      </c>
      <c r="D199" s="213">
        <v>1690</v>
      </c>
      <c r="E199" s="76">
        <v>0.55800000000000005</v>
      </c>
      <c r="K199" s="78">
        <f t="shared" si="5"/>
        <v>0.55800000000000005</v>
      </c>
      <c r="L199" s="78">
        <f t="shared" si="4"/>
        <v>0.55249999999999999</v>
      </c>
      <c r="M199" s="256">
        <v>5</v>
      </c>
    </row>
    <row r="200" spans="1:13" s="1" customFormat="1" x14ac:dyDescent="0.25">
      <c r="A200" s="10">
        <v>42199</v>
      </c>
      <c r="B200" s="60">
        <v>30</v>
      </c>
      <c r="C200" s="45">
        <v>25.5</v>
      </c>
      <c r="D200" s="213">
        <v>1600</v>
      </c>
      <c r="E200" s="76">
        <v>0.53100000000000003</v>
      </c>
      <c r="K200" s="78">
        <f t="shared" si="5"/>
        <v>0.53100000000000003</v>
      </c>
      <c r="L200" s="78">
        <f t="shared" si="4"/>
        <v>0.50475000000000003</v>
      </c>
      <c r="M200" s="256">
        <v>5</v>
      </c>
    </row>
    <row r="201" spans="1:13" s="1" customFormat="1" x14ac:dyDescent="0.25">
      <c r="A201" s="10">
        <v>42200</v>
      </c>
      <c r="B201" s="60">
        <v>39</v>
      </c>
      <c r="C201" s="45">
        <v>25.3</v>
      </c>
      <c r="D201" s="213">
        <v>1340</v>
      </c>
      <c r="E201" s="76">
        <v>0.59</v>
      </c>
      <c r="K201" s="78">
        <f t="shared" si="5"/>
        <v>0.59</v>
      </c>
      <c r="L201" s="78">
        <f t="shared" si="4"/>
        <v>0.53574999999999995</v>
      </c>
      <c r="M201" s="256">
        <v>5</v>
      </c>
    </row>
    <row r="202" spans="1:13" s="1" customFormat="1" x14ac:dyDescent="0.25">
      <c r="A202" s="10">
        <v>42201</v>
      </c>
      <c r="B202" s="60">
        <v>36</v>
      </c>
      <c r="C202" s="45">
        <v>26.3</v>
      </c>
      <c r="D202" s="213">
        <v>1420</v>
      </c>
      <c r="E202" s="76">
        <v>0.49</v>
      </c>
      <c r="K202" s="78">
        <f t="shared" si="5"/>
        <v>0.49</v>
      </c>
      <c r="L202" s="78">
        <f t="shared" si="4"/>
        <v>0.5422499999999999</v>
      </c>
      <c r="M202" s="256">
        <v>5</v>
      </c>
    </row>
    <row r="203" spans="1:13" s="1" customFormat="1" x14ac:dyDescent="0.25">
      <c r="A203" s="10">
        <v>42202</v>
      </c>
      <c r="B203" s="60">
        <v>29</v>
      </c>
      <c r="C203" s="45">
        <v>26.7</v>
      </c>
      <c r="D203" s="213">
        <v>1740</v>
      </c>
      <c r="E203" s="76">
        <v>0.54500000000000004</v>
      </c>
      <c r="K203" s="78">
        <f t="shared" si="5"/>
        <v>0.54500000000000004</v>
      </c>
      <c r="L203" s="78">
        <f t="shared" si="4"/>
        <v>0.53900000000000003</v>
      </c>
      <c r="M203" s="256">
        <v>5</v>
      </c>
    </row>
    <row r="204" spans="1:13" s="1" customFormat="1" x14ac:dyDescent="0.25">
      <c r="A204" s="10">
        <v>42203</v>
      </c>
      <c r="B204" s="60">
        <v>33</v>
      </c>
      <c r="C204" s="45">
        <v>26</v>
      </c>
      <c r="D204" s="213">
        <v>1770</v>
      </c>
      <c r="E204" s="76">
        <v>0.53300000000000003</v>
      </c>
      <c r="K204" s="78">
        <f t="shared" si="5"/>
        <v>0.53300000000000003</v>
      </c>
      <c r="L204" s="78">
        <f t="shared" si="4"/>
        <v>0.53949999999999998</v>
      </c>
      <c r="M204" s="256">
        <v>5</v>
      </c>
    </row>
    <row r="205" spans="1:13" s="1" customFormat="1" x14ac:dyDescent="0.25">
      <c r="A205" s="10">
        <v>42204</v>
      </c>
      <c r="B205" s="60">
        <v>39</v>
      </c>
      <c r="C205" s="45">
        <v>25.6</v>
      </c>
      <c r="D205" s="213">
        <v>1690</v>
      </c>
      <c r="E205" s="76">
        <v>0.69899999999999995</v>
      </c>
      <c r="K205" s="78">
        <f t="shared" si="5"/>
        <v>0.69899999999999995</v>
      </c>
      <c r="L205" s="78">
        <f t="shared" si="4"/>
        <v>0.56674999999999998</v>
      </c>
      <c r="M205" s="256">
        <v>5</v>
      </c>
    </row>
    <row r="206" spans="1:13" s="1" customFormat="1" x14ac:dyDescent="0.25">
      <c r="A206" s="10">
        <v>42205</v>
      </c>
      <c r="B206" s="60">
        <v>35</v>
      </c>
      <c r="C206" s="45">
        <v>27</v>
      </c>
      <c r="D206" s="213">
        <v>1630</v>
      </c>
      <c r="E206" s="76">
        <v>0.64900000000000002</v>
      </c>
      <c r="K206" s="78">
        <f t="shared" si="5"/>
        <v>0.64900000000000002</v>
      </c>
      <c r="L206" s="78">
        <f t="shared" si="4"/>
        <v>0.60650000000000004</v>
      </c>
      <c r="M206" s="256">
        <v>5</v>
      </c>
    </row>
    <row r="207" spans="1:13" s="1" customFormat="1" x14ac:dyDescent="0.25">
      <c r="A207" s="10">
        <v>42206</v>
      </c>
      <c r="B207" s="60">
        <v>37</v>
      </c>
      <c r="C207" s="45">
        <v>27.9</v>
      </c>
      <c r="D207" s="213">
        <v>1690</v>
      </c>
      <c r="E207" s="76">
        <v>0.53300000000000003</v>
      </c>
      <c r="K207" s="78">
        <f t="shared" ref="K207:K264" si="6">E207</f>
        <v>0.53300000000000003</v>
      </c>
      <c r="L207" s="78">
        <f t="shared" si="4"/>
        <v>0.60350000000000004</v>
      </c>
      <c r="M207" s="256">
        <v>5</v>
      </c>
    </row>
    <row r="208" spans="1:13" s="1" customFormat="1" x14ac:dyDescent="0.25">
      <c r="A208" s="10">
        <v>42207</v>
      </c>
      <c r="B208" s="60">
        <v>36</v>
      </c>
      <c r="C208" s="45">
        <v>26.7</v>
      </c>
      <c r="D208" s="213">
        <v>1530</v>
      </c>
      <c r="E208" s="76">
        <v>0.41899999999999998</v>
      </c>
      <c r="K208" s="78">
        <f t="shared" si="6"/>
        <v>0.41899999999999998</v>
      </c>
      <c r="L208" s="78">
        <f t="shared" si="4"/>
        <v>0.57499999999999996</v>
      </c>
      <c r="M208" s="256">
        <v>5</v>
      </c>
    </row>
    <row r="209" spans="1:13" s="1" customFormat="1" x14ac:dyDescent="0.25">
      <c r="A209" s="10">
        <v>42208</v>
      </c>
      <c r="B209" s="60">
        <v>33</v>
      </c>
      <c r="C209" s="45">
        <v>25.4</v>
      </c>
      <c r="D209" s="213">
        <v>1630</v>
      </c>
      <c r="E209" s="76" t="s">
        <v>252</v>
      </c>
      <c r="K209" s="197">
        <v>0.39900000000000002</v>
      </c>
      <c r="L209" s="78">
        <f t="shared" si="4"/>
        <v>0.5</v>
      </c>
      <c r="M209" s="256">
        <v>5</v>
      </c>
    </row>
    <row r="210" spans="1:13" s="1" customFormat="1" x14ac:dyDescent="0.25">
      <c r="A210" s="10">
        <v>42209</v>
      </c>
      <c r="B210" s="60">
        <v>52</v>
      </c>
      <c r="C210" s="45">
        <v>25</v>
      </c>
      <c r="D210" s="213">
        <v>1330</v>
      </c>
      <c r="E210" s="76" t="s">
        <v>252</v>
      </c>
      <c r="K210" s="197">
        <v>0.39900000000000002</v>
      </c>
      <c r="L210" s="78">
        <f t="shared" ref="L210:L273" si="7">AVERAGE(K207:K210)</f>
        <v>0.4375</v>
      </c>
      <c r="M210" s="256">
        <v>5</v>
      </c>
    </row>
    <row r="211" spans="1:13" s="1" customFormat="1" x14ac:dyDescent="0.25">
      <c r="A211" s="10">
        <v>42210</v>
      </c>
      <c r="B211" s="60">
        <v>37</v>
      </c>
      <c r="C211" s="45">
        <v>24.8</v>
      </c>
      <c r="D211" s="213">
        <v>1550</v>
      </c>
      <c r="E211" s="76" t="s">
        <v>252</v>
      </c>
      <c r="K211" s="197">
        <v>0.39900000000000002</v>
      </c>
      <c r="L211" s="78">
        <f t="shared" si="7"/>
        <v>0.40400000000000003</v>
      </c>
      <c r="M211" s="256">
        <v>5</v>
      </c>
    </row>
    <row r="212" spans="1:13" s="1" customFormat="1" x14ac:dyDescent="0.25">
      <c r="A212" s="10">
        <v>42211</v>
      </c>
      <c r="B212" s="60">
        <v>36</v>
      </c>
      <c r="C212" s="45">
        <v>24.8</v>
      </c>
      <c r="D212" s="213">
        <v>1540</v>
      </c>
      <c r="E212" s="76" t="s">
        <v>252</v>
      </c>
      <c r="K212" s="197">
        <v>0.39900000000000002</v>
      </c>
      <c r="L212" s="78">
        <f t="shared" si="7"/>
        <v>0.39900000000000002</v>
      </c>
      <c r="M212" s="256">
        <v>5</v>
      </c>
    </row>
    <row r="213" spans="1:13" s="1" customFormat="1" x14ac:dyDescent="0.25">
      <c r="A213" s="10">
        <v>42212</v>
      </c>
      <c r="B213" s="60">
        <v>32</v>
      </c>
      <c r="C213" s="45">
        <v>25</v>
      </c>
      <c r="D213" s="213">
        <v>1620</v>
      </c>
      <c r="E213" s="76">
        <v>0.495</v>
      </c>
      <c r="K213" s="78">
        <f t="shared" si="6"/>
        <v>0.495</v>
      </c>
      <c r="L213" s="78">
        <f t="shared" si="7"/>
        <v>0.42300000000000004</v>
      </c>
      <c r="M213" s="256">
        <v>5</v>
      </c>
    </row>
    <row r="214" spans="1:13" s="1" customFormat="1" x14ac:dyDescent="0.25">
      <c r="A214" s="10">
        <v>42213</v>
      </c>
      <c r="B214" s="60">
        <v>22</v>
      </c>
      <c r="C214" s="45">
        <v>25</v>
      </c>
      <c r="D214" s="213">
        <v>1630</v>
      </c>
      <c r="E214" s="76" t="s">
        <v>252</v>
      </c>
      <c r="K214" s="197">
        <v>0.39900000000000002</v>
      </c>
      <c r="L214" s="78">
        <f t="shared" si="7"/>
        <v>0.42300000000000004</v>
      </c>
      <c r="M214" s="256">
        <v>5</v>
      </c>
    </row>
    <row r="215" spans="1:13" s="1" customFormat="1" x14ac:dyDescent="0.25">
      <c r="A215" s="10">
        <v>42214</v>
      </c>
      <c r="B215" s="60">
        <v>28</v>
      </c>
      <c r="C215" s="45">
        <v>25.6</v>
      </c>
      <c r="D215" s="213">
        <v>1820</v>
      </c>
      <c r="E215" s="76">
        <v>0.83299999999999996</v>
      </c>
      <c r="K215" s="78">
        <f t="shared" si="6"/>
        <v>0.83299999999999996</v>
      </c>
      <c r="L215" s="78">
        <f t="shared" si="7"/>
        <v>0.53150000000000008</v>
      </c>
      <c r="M215" s="256">
        <v>5</v>
      </c>
    </row>
    <row r="216" spans="1:13" s="1" customFormat="1" x14ac:dyDescent="0.25">
      <c r="A216" s="10">
        <v>42215</v>
      </c>
      <c r="B216" s="60">
        <v>29</v>
      </c>
      <c r="C216" s="45">
        <v>26.5</v>
      </c>
      <c r="D216" s="213">
        <v>1770</v>
      </c>
      <c r="E216" s="76">
        <v>0.83699999999999997</v>
      </c>
      <c r="K216" s="78">
        <f t="shared" si="6"/>
        <v>0.83699999999999997</v>
      </c>
      <c r="L216" s="78">
        <f t="shared" si="7"/>
        <v>0.64100000000000001</v>
      </c>
      <c r="M216" s="256">
        <v>5</v>
      </c>
    </row>
    <row r="217" spans="1:13" s="1" customFormat="1" x14ac:dyDescent="0.25">
      <c r="A217" s="10">
        <v>42216</v>
      </c>
      <c r="B217" s="60">
        <v>25</v>
      </c>
      <c r="C217" s="45">
        <v>26.6</v>
      </c>
      <c r="D217" s="213">
        <v>1790</v>
      </c>
      <c r="E217" s="76">
        <v>0.59699999999999998</v>
      </c>
      <c r="K217" s="78">
        <f t="shared" si="6"/>
        <v>0.59699999999999998</v>
      </c>
      <c r="L217" s="78">
        <f t="shared" si="7"/>
        <v>0.66649999999999998</v>
      </c>
      <c r="M217" s="256">
        <v>5</v>
      </c>
    </row>
    <row r="218" spans="1:13" s="1" customFormat="1" x14ac:dyDescent="0.25">
      <c r="A218" s="10">
        <v>42217</v>
      </c>
      <c r="B218" s="60">
        <v>41</v>
      </c>
      <c r="C218" s="45">
        <v>26.2</v>
      </c>
      <c r="D218" s="213">
        <v>1740</v>
      </c>
      <c r="E218" s="76">
        <v>0.43099999999999999</v>
      </c>
      <c r="K218" s="78">
        <f t="shared" si="6"/>
        <v>0.43099999999999999</v>
      </c>
      <c r="L218" s="78">
        <f t="shared" si="7"/>
        <v>0.67449999999999999</v>
      </c>
      <c r="M218" s="256">
        <v>5</v>
      </c>
    </row>
    <row r="219" spans="1:13" s="1" customFormat="1" x14ac:dyDescent="0.25">
      <c r="A219" s="10">
        <v>42218</v>
      </c>
      <c r="B219" s="60">
        <v>54</v>
      </c>
      <c r="C219" s="45">
        <v>25.4</v>
      </c>
      <c r="D219" s="213">
        <v>1460</v>
      </c>
      <c r="E219" s="76" t="s">
        <v>252</v>
      </c>
      <c r="K219" s="197">
        <v>0.39900000000000002</v>
      </c>
      <c r="L219" s="78">
        <f t="shared" si="7"/>
        <v>0.56600000000000006</v>
      </c>
      <c r="M219" s="256">
        <v>5</v>
      </c>
    </row>
    <row r="220" spans="1:13" s="1" customFormat="1" x14ac:dyDescent="0.25">
      <c r="A220" s="10">
        <v>42219</v>
      </c>
      <c r="B220" s="60">
        <v>48</v>
      </c>
      <c r="C220" s="45">
        <v>25.4</v>
      </c>
      <c r="D220" s="213">
        <v>1420</v>
      </c>
      <c r="E220" s="76">
        <v>0.44600000000000001</v>
      </c>
      <c r="K220" s="78">
        <f t="shared" si="6"/>
        <v>0.44600000000000001</v>
      </c>
      <c r="L220" s="78">
        <f t="shared" si="7"/>
        <v>0.46825</v>
      </c>
      <c r="M220" s="256">
        <v>5</v>
      </c>
    </row>
    <row r="221" spans="1:13" s="1" customFormat="1" x14ac:dyDescent="0.25">
      <c r="A221" s="10">
        <v>42220</v>
      </c>
      <c r="B221" s="60">
        <v>53</v>
      </c>
      <c r="C221" s="45">
        <v>24.2</v>
      </c>
      <c r="D221" s="213">
        <v>1290</v>
      </c>
      <c r="E221" s="76" t="s">
        <v>252</v>
      </c>
      <c r="K221" s="197">
        <v>0.39900000000000002</v>
      </c>
      <c r="L221" s="78">
        <f t="shared" si="7"/>
        <v>0.41875000000000001</v>
      </c>
      <c r="M221" s="256">
        <v>5</v>
      </c>
    </row>
    <row r="222" spans="1:13" s="1" customFormat="1" x14ac:dyDescent="0.25">
      <c r="A222" s="10">
        <v>42221</v>
      </c>
      <c r="B222" s="60">
        <v>34</v>
      </c>
      <c r="C222" s="45">
        <v>24</v>
      </c>
      <c r="D222" s="213">
        <v>1200</v>
      </c>
      <c r="E222" s="76" t="s">
        <v>252</v>
      </c>
      <c r="K222" s="197">
        <v>0.39900000000000002</v>
      </c>
      <c r="L222" s="78">
        <f t="shared" si="7"/>
        <v>0.41075</v>
      </c>
      <c r="M222" s="256">
        <v>5</v>
      </c>
    </row>
    <row r="223" spans="1:13" s="1" customFormat="1" x14ac:dyDescent="0.25">
      <c r="A223" s="10">
        <v>42222</v>
      </c>
      <c r="B223" s="60">
        <v>21</v>
      </c>
      <c r="C223" s="45">
        <v>23.9</v>
      </c>
      <c r="D223" s="213">
        <v>1690</v>
      </c>
      <c r="E223" s="76">
        <v>0.45400000000000001</v>
      </c>
      <c r="K223" s="78">
        <f t="shared" si="6"/>
        <v>0.45400000000000001</v>
      </c>
      <c r="L223" s="78">
        <f t="shared" si="7"/>
        <v>0.42449999999999999</v>
      </c>
      <c r="M223" s="256">
        <v>5</v>
      </c>
    </row>
    <row r="224" spans="1:13" s="1" customFormat="1" x14ac:dyDescent="0.25">
      <c r="A224" s="10">
        <v>42223</v>
      </c>
      <c r="B224" s="60">
        <v>34</v>
      </c>
      <c r="C224" s="45">
        <v>23.6</v>
      </c>
      <c r="D224" s="213">
        <v>1810</v>
      </c>
      <c r="E224" s="76">
        <v>0.443</v>
      </c>
      <c r="K224" s="78">
        <f t="shared" si="6"/>
        <v>0.443</v>
      </c>
      <c r="L224" s="78">
        <f t="shared" si="7"/>
        <v>0.42375000000000002</v>
      </c>
      <c r="M224" s="256">
        <v>5</v>
      </c>
    </row>
    <row r="225" spans="1:13" s="1" customFormat="1" x14ac:dyDescent="0.25">
      <c r="A225" s="10">
        <v>42224</v>
      </c>
      <c r="B225" s="60">
        <v>32</v>
      </c>
      <c r="C225" s="45">
        <v>25.5</v>
      </c>
      <c r="D225" s="213">
        <v>1500</v>
      </c>
      <c r="E225" s="76">
        <v>0.50600000000000001</v>
      </c>
      <c r="K225" s="78">
        <f t="shared" si="6"/>
        <v>0.50600000000000001</v>
      </c>
      <c r="L225" s="78">
        <f t="shared" si="7"/>
        <v>0.45050000000000001</v>
      </c>
      <c r="M225" s="256">
        <v>5</v>
      </c>
    </row>
    <row r="226" spans="1:13" s="1" customFormat="1" x14ac:dyDescent="0.25">
      <c r="A226" s="10">
        <v>42225</v>
      </c>
      <c r="B226" s="60">
        <v>54</v>
      </c>
      <c r="C226" s="45">
        <v>24.7</v>
      </c>
      <c r="D226" s="213">
        <v>1620</v>
      </c>
      <c r="E226" s="76">
        <v>0.48499999999999999</v>
      </c>
      <c r="K226" s="78">
        <f t="shared" si="6"/>
        <v>0.48499999999999999</v>
      </c>
      <c r="L226" s="78">
        <f t="shared" si="7"/>
        <v>0.47199999999999998</v>
      </c>
      <c r="M226" s="256">
        <v>5</v>
      </c>
    </row>
    <row r="227" spans="1:13" s="1" customFormat="1" x14ac:dyDescent="0.25">
      <c r="A227" s="10">
        <v>42226</v>
      </c>
      <c r="B227" s="60">
        <v>60</v>
      </c>
      <c r="C227" s="45">
        <v>25.2</v>
      </c>
      <c r="D227" s="213">
        <v>1580</v>
      </c>
      <c r="E227" s="76">
        <v>0.41599999999999998</v>
      </c>
      <c r="K227" s="78">
        <f t="shared" si="6"/>
        <v>0.41599999999999998</v>
      </c>
      <c r="L227" s="78">
        <f t="shared" si="7"/>
        <v>0.46250000000000002</v>
      </c>
      <c r="M227" s="256">
        <v>5</v>
      </c>
    </row>
    <row r="228" spans="1:13" s="1" customFormat="1" x14ac:dyDescent="0.25">
      <c r="A228" s="10">
        <v>42227</v>
      </c>
      <c r="B228" s="60">
        <v>57</v>
      </c>
      <c r="C228" s="45">
        <v>24.4</v>
      </c>
      <c r="D228" s="213">
        <v>1660</v>
      </c>
      <c r="E228" s="76">
        <v>0.41899999999999998</v>
      </c>
      <c r="K228" s="78">
        <f t="shared" si="6"/>
        <v>0.41899999999999998</v>
      </c>
      <c r="L228" s="78">
        <f t="shared" si="7"/>
        <v>0.45650000000000002</v>
      </c>
      <c r="M228" s="256">
        <v>5</v>
      </c>
    </row>
    <row r="229" spans="1:13" s="1" customFormat="1" x14ac:dyDescent="0.25">
      <c r="A229" s="10">
        <v>42228</v>
      </c>
      <c r="B229" s="60">
        <v>60</v>
      </c>
      <c r="C229" s="45">
        <v>24</v>
      </c>
      <c r="D229" s="213">
        <v>1530</v>
      </c>
      <c r="E229" s="76">
        <v>0.45</v>
      </c>
      <c r="K229" s="78">
        <f t="shared" si="6"/>
        <v>0.45</v>
      </c>
      <c r="L229" s="78">
        <f t="shared" si="7"/>
        <v>0.4425</v>
      </c>
      <c r="M229" s="256">
        <v>5</v>
      </c>
    </row>
    <row r="230" spans="1:13" s="1" customFormat="1" x14ac:dyDescent="0.25">
      <c r="A230" s="10">
        <v>42229</v>
      </c>
      <c r="B230" s="60">
        <v>64</v>
      </c>
      <c r="C230" s="45">
        <v>24.3</v>
      </c>
      <c r="D230" s="213">
        <v>1500</v>
      </c>
      <c r="E230" s="76">
        <v>0.435</v>
      </c>
      <c r="K230" s="78">
        <f t="shared" si="6"/>
        <v>0.435</v>
      </c>
      <c r="L230" s="78">
        <f t="shared" si="7"/>
        <v>0.43</v>
      </c>
      <c r="M230" s="256">
        <v>5</v>
      </c>
    </row>
    <row r="231" spans="1:13" s="1" customFormat="1" x14ac:dyDescent="0.25">
      <c r="A231" s="10">
        <v>42230</v>
      </c>
      <c r="B231" s="60">
        <v>59</v>
      </c>
      <c r="C231" s="45">
        <v>24.6</v>
      </c>
      <c r="D231" s="213">
        <v>1330</v>
      </c>
      <c r="E231" s="76" t="s">
        <v>252</v>
      </c>
      <c r="K231" s="197">
        <v>0.39900000000000002</v>
      </c>
      <c r="L231" s="78">
        <f t="shared" si="7"/>
        <v>0.42575000000000002</v>
      </c>
      <c r="M231" s="256">
        <v>5</v>
      </c>
    </row>
    <row r="232" spans="1:13" s="1" customFormat="1" x14ac:dyDescent="0.25">
      <c r="A232" s="10">
        <v>42231</v>
      </c>
      <c r="B232" s="60">
        <v>54</v>
      </c>
      <c r="C232" s="45">
        <v>24.3</v>
      </c>
      <c r="D232" s="213">
        <v>1410</v>
      </c>
      <c r="E232" s="76" t="s">
        <v>252</v>
      </c>
      <c r="K232" s="197">
        <v>0.39900000000000002</v>
      </c>
      <c r="L232" s="78">
        <f t="shared" si="7"/>
        <v>0.42075000000000001</v>
      </c>
      <c r="M232" s="256">
        <v>5</v>
      </c>
    </row>
    <row r="233" spans="1:13" s="1" customFormat="1" x14ac:dyDescent="0.25">
      <c r="A233" s="10">
        <v>42232</v>
      </c>
      <c r="B233" s="60">
        <v>71</v>
      </c>
      <c r="C233" s="45">
        <v>24.9</v>
      </c>
      <c r="D233" s="213">
        <v>1340</v>
      </c>
      <c r="E233" s="76" t="s">
        <v>252</v>
      </c>
      <c r="K233" s="197">
        <v>0.39900000000000002</v>
      </c>
      <c r="L233" s="78">
        <f t="shared" si="7"/>
        <v>0.40800000000000003</v>
      </c>
      <c r="M233" s="256">
        <v>5</v>
      </c>
    </row>
    <row r="234" spans="1:13" s="1" customFormat="1" x14ac:dyDescent="0.25">
      <c r="A234" s="10">
        <v>42233</v>
      </c>
      <c r="B234" s="60">
        <v>70</v>
      </c>
      <c r="C234" s="45">
        <v>26.1</v>
      </c>
      <c r="D234" s="213">
        <v>1420</v>
      </c>
      <c r="E234" s="76" t="s">
        <v>252</v>
      </c>
      <c r="K234" s="197">
        <v>0.39900000000000002</v>
      </c>
      <c r="L234" s="78">
        <f t="shared" si="7"/>
        <v>0.39900000000000002</v>
      </c>
      <c r="M234" s="256">
        <v>5</v>
      </c>
    </row>
    <row r="235" spans="1:13" s="1" customFormat="1" x14ac:dyDescent="0.25">
      <c r="A235" s="10">
        <v>42234</v>
      </c>
      <c r="B235" s="60">
        <v>68</v>
      </c>
      <c r="C235" s="45">
        <v>25.9</v>
      </c>
      <c r="D235" s="213">
        <v>1360</v>
      </c>
      <c r="E235" s="76" t="s">
        <v>252</v>
      </c>
      <c r="K235" s="197">
        <v>0.39900000000000002</v>
      </c>
      <c r="L235" s="78">
        <f t="shared" si="7"/>
        <v>0.39900000000000002</v>
      </c>
      <c r="M235" s="256">
        <v>5</v>
      </c>
    </row>
    <row r="236" spans="1:13" s="1" customFormat="1" x14ac:dyDescent="0.25">
      <c r="A236" s="10">
        <v>42235</v>
      </c>
      <c r="B236" s="60">
        <v>63</v>
      </c>
      <c r="C236" s="45">
        <v>25.4</v>
      </c>
      <c r="D236" s="213">
        <v>1390</v>
      </c>
      <c r="E236" s="76">
        <v>0.48799999999999999</v>
      </c>
      <c r="K236" s="78">
        <f t="shared" si="6"/>
        <v>0.48799999999999999</v>
      </c>
      <c r="L236" s="78">
        <f t="shared" si="7"/>
        <v>0.42125000000000001</v>
      </c>
      <c r="M236" s="256">
        <v>5</v>
      </c>
    </row>
    <row r="237" spans="1:13" s="1" customFormat="1" x14ac:dyDescent="0.25">
      <c r="A237" s="10">
        <v>42236</v>
      </c>
      <c r="B237" s="60">
        <v>62</v>
      </c>
      <c r="C237" s="45">
        <v>25.1</v>
      </c>
      <c r="D237" s="213">
        <v>1400</v>
      </c>
      <c r="E237" s="76" t="s">
        <v>252</v>
      </c>
      <c r="K237" s="197">
        <v>0.39900000000000002</v>
      </c>
      <c r="L237" s="78">
        <f t="shared" si="7"/>
        <v>0.42125000000000001</v>
      </c>
      <c r="M237" s="256">
        <v>5</v>
      </c>
    </row>
    <row r="238" spans="1:13" s="1" customFormat="1" x14ac:dyDescent="0.25">
      <c r="A238" s="10">
        <v>42237</v>
      </c>
      <c r="B238" s="60">
        <v>64</v>
      </c>
      <c r="C238" s="45">
        <v>24.6</v>
      </c>
      <c r="D238" s="213">
        <v>1460</v>
      </c>
      <c r="E238" s="76">
        <v>0.55000000000000004</v>
      </c>
      <c r="K238" s="78">
        <f t="shared" si="6"/>
        <v>0.55000000000000004</v>
      </c>
      <c r="L238" s="78">
        <f t="shared" si="7"/>
        <v>0.45900000000000002</v>
      </c>
      <c r="M238" s="256">
        <v>5</v>
      </c>
    </row>
    <row r="239" spans="1:13" s="1" customFormat="1" x14ac:dyDescent="0.25">
      <c r="A239" s="10">
        <v>42238</v>
      </c>
      <c r="B239" s="60">
        <v>74</v>
      </c>
      <c r="C239" s="45">
        <v>24.6</v>
      </c>
      <c r="D239" s="213">
        <v>1400</v>
      </c>
      <c r="E239" s="76">
        <v>0.45600000000000002</v>
      </c>
      <c r="K239" s="78">
        <f t="shared" si="6"/>
        <v>0.45600000000000002</v>
      </c>
      <c r="L239" s="78">
        <f t="shared" si="7"/>
        <v>0.47325</v>
      </c>
      <c r="M239" s="256">
        <v>5</v>
      </c>
    </row>
    <row r="240" spans="1:13" s="1" customFormat="1" x14ac:dyDescent="0.25">
      <c r="A240" s="10">
        <v>42239</v>
      </c>
      <c r="B240" s="60">
        <v>74</v>
      </c>
      <c r="C240" s="45">
        <v>25.2</v>
      </c>
      <c r="D240" s="213">
        <v>1360</v>
      </c>
      <c r="E240" s="76" t="s">
        <v>252</v>
      </c>
      <c r="K240" s="197">
        <v>0.39900000000000002</v>
      </c>
      <c r="L240" s="78">
        <f t="shared" si="7"/>
        <v>0.45100000000000001</v>
      </c>
      <c r="M240" s="256">
        <v>5</v>
      </c>
    </row>
    <row r="241" spans="1:13" s="1" customFormat="1" x14ac:dyDescent="0.25">
      <c r="A241" s="10">
        <v>42240</v>
      </c>
      <c r="B241" s="60">
        <v>72</v>
      </c>
      <c r="C241" s="45">
        <v>24.9</v>
      </c>
      <c r="D241" s="213">
        <v>1460</v>
      </c>
      <c r="E241" s="76" t="s">
        <v>252</v>
      </c>
      <c r="K241" s="197">
        <v>0.39900000000000002</v>
      </c>
      <c r="L241" s="78">
        <f t="shared" si="7"/>
        <v>0.45100000000000001</v>
      </c>
      <c r="M241" s="256">
        <v>5</v>
      </c>
    </row>
    <row r="242" spans="1:13" s="1" customFormat="1" x14ac:dyDescent="0.25">
      <c r="A242" s="10">
        <v>42241</v>
      </c>
      <c r="B242" s="60">
        <v>70</v>
      </c>
      <c r="C242" s="45">
        <v>25.1</v>
      </c>
      <c r="D242" s="213">
        <v>1510</v>
      </c>
      <c r="E242" s="76" t="s">
        <v>252</v>
      </c>
      <c r="K242" s="197">
        <v>0.39900000000000002</v>
      </c>
      <c r="L242" s="78">
        <f t="shared" si="7"/>
        <v>0.41325000000000001</v>
      </c>
      <c r="M242" s="256">
        <v>5</v>
      </c>
    </row>
    <row r="243" spans="1:13" s="1" customFormat="1" x14ac:dyDescent="0.25">
      <c r="A243" s="10">
        <v>42242</v>
      </c>
      <c r="B243" s="60">
        <v>31</v>
      </c>
      <c r="C243" s="45">
        <v>24.6</v>
      </c>
      <c r="D243" s="213">
        <v>1620</v>
      </c>
      <c r="E243" s="76" t="s">
        <v>252</v>
      </c>
      <c r="K243" s="197">
        <v>0.39900000000000002</v>
      </c>
      <c r="L243" s="78">
        <f t="shared" si="7"/>
        <v>0.39900000000000002</v>
      </c>
      <c r="M243" s="256">
        <v>5</v>
      </c>
    </row>
    <row r="244" spans="1:13" s="1" customFormat="1" x14ac:dyDescent="0.25">
      <c r="A244" s="10">
        <v>42243</v>
      </c>
      <c r="B244" s="60">
        <v>39</v>
      </c>
      <c r="C244" s="45">
        <v>24.7</v>
      </c>
      <c r="D244" s="213">
        <v>1530</v>
      </c>
      <c r="E244" s="76" t="s">
        <v>252</v>
      </c>
      <c r="K244" s="197">
        <v>0.39900000000000002</v>
      </c>
      <c r="L244" s="78">
        <f t="shared" si="7"/>
        <v>0.39900000000000002</v>
      </c>
      <c r="M244" s="256">
        <v>5</v>
      </c>
    </row>
    <row r="245" spans="1:13" s="1" customFormat="1" x14ac:dyDescent="0.25">
      <c r="A245" s="10">
        <v>42244</v>
      </c>
      <c r="B245" s="60">
        <v>43</v>
      </c>
      <c r="C245" s="45">
        <v>25.1</v>
      </c>
      <c r="D245" s="213">
        <v>1260</v>
      </c>
      <c r="E245" s="76" t="s">
        <v>252</v>
      </c>
      <c r="K245" s="197">
        <v>0.39900000000000002</v>
      </c>
      <c r="L245" s="78">
        <f t="shared" si="7"/>
        <v>0.39900000000000002</v>
      </c>
      <c r="M245" s="256">
        <v>5</v>
      </c>
    </row>
    <row r="246" spans="1:13" s="1" customFormat="1" x14ac:dyDescent="0.25">
      <c r="A246" s="10">
        <v>42245</v>
      </c>
      <c r="B246" s="60">
        <v>37</v>
      </c>
      <c r="C246" s="45">
        <v>25.3</v>
      </c>
      <c r="D246" s="213">
        <v>1220</v>
      </c>
      <c r="E246" s="76" t="s">
        <v>252</v>
      </c>
      <c r="K246" s="197">
        <v>0.39900000000000002</v>
      </c>
      <c r="L246" s="78">
        <f t="shared" si="7"/>
        <v>0.39900000000000002</v>
      </c>
      <c r="M246" s="256">
        <v>5</v>
      </c>
    </row>
    <row r="247" spans="1:13" s="1" customFormat="1" x14ac:dyDescent="0.25">
      <c r="A247" s="10">
        <v>42246</v>
      </c>
      <c r="B247" s="60">
        <v>43</v>
      </c>
      <c r="C247" s="45">
        <v>23.7</v>
      </c>
      <c r="D247" s="213">
        <v>1520</v>
      </c>
      <c r="E247" s="76" t="s">
        <v>252</v>
      </c>
      <c r="K247" s="197">
        <v>0.39900000000000002</v>
      </c>
      <c r="L247" s="78">
        <f t="shared" si="7"/>
        <v>0.39900000000000002</v>
      </c>
      <c r="M247" s="256">
        <v>5</v>
      </c>
    </row>
    <row r="248" spans="1:13" s="1" customFormat="1" x14ac:dyDescent="0.25">
      <c r="A248" s="10">
        <v>42247</v>
      </c>
      <c r="B248" s="60">
        <v>39</v>
      </c>
      <c r="C248" s="45">
        <v>23.1</v>
      </c>
      <c r="D248" s="213">
        <v>1280</v>
      </c>
      <c r="E248" s="76" t="s">
        <v>252</v>
      </c>
      <c r="K248" s="197">
        <v>0.39900000000000002</v>
      </c>
      <c r="L248" s="78">
        <f t="shared" si="7"/>
        <v>0.39900000000000002</v>
      </c>
      <c r="M248" s="256">
        <v>5</v>
      </c>
    </row>
    <row r="249" spans="1:13" s="1" customFormat="1" x14ac:dyDescent="0.25">
      <c r="A249" s="10">
        <v>42248</v>
      </c>
      <c r="B249" s="60">
        <v>31.0625</v>
      </c>
      <c r="C249" s="45">
        <v>23.720833333333331</v>
      </c>
      <c r="D249" s="213">
        <v>1299.0625</v>
      </c>
      <c r="E249" s="76" t="s">
        <v>252</v>
      </c>
      <c r="K249" s="197">
        <v>0.39900000000000002</v>
      </c>
      <c r="L249" s="78">
        <f t="shared" si="7"/>
        <v>0.39900000000000002</v>
      </c>
      <c r="M249" s="256">
        <v>5</v>
      </c>
    </row>
    <row r="250" spans="1:13" s="1" customFormat="1" x14ac:dyDescent="0.25">
      <c r="A250" s="10">
        <v>42249</v>
      </c>
      <c r="B250" s="60">
        <v>26.822916666666668</v>
      </c>
      <c r="C250" s="45">
        <v>23.638541666666654</v>
      </c>
      <c r="D250" s="213">
        <v>1333.5416666666667</v>
      </c>
      <c r="E250" s="76" t="s">
        <v>252</v>
      </c>
      <c r="K250" s="197">
        <v>0.39900000000000002</v>
      </c>
      <c r="L250" s="78">
        <f t="shared" si="7"/>
        <v>0.39900000000000002</v>
      </c>
      <c r="M250" s="256">
        <v>5</v>
      </c>
    </row>
    <row r="251" spans="1:13" s="1" customFormat="1" x14ac:dyDescent="0.25">
      <c r="A251" s="10">
        <v>42250</v>
      </c>
      <c r="B251" s="60">
        <v>32.3125</v>
      </c>
      <c r="C251" s="45">
        <v>22.912500000000005</v>
      </c>
      <c r="D251" s="213">
        <v>1367.2916666666667</v>
      </c>
      <c r="E251" s="76" t="s">
        <v>252</v>
      </c>
      <c r="K251" s="197">
        <v>0.39900000000000002</v>
      </c>
      <c r="L251" s="78">
        <f t="shared" si="7"/>
        <v>0.39900000000000002</v>
      </c>
      <c r="M251" s="256">
        <v>5</v>
      </c>
    </row>
    <row r="252" spans="1:13" s="1" customFormat="1" x14ac:dyDescent="0.25">
      <c r="A252" s="10">
        <v>42251</v>
      </c>
      <c r="B252" s="60">
        <v>27.21875</v>
      </c>
      <c r="C252" s="45">
        <v>21.980208333333334</v>
      </c>
      <c r="D252" s="213">
        <v>1298.9583333333333</v>
      </c>
      <c r="E252" s="76">
        <v>0.439</v>
      </c>
      <c r="K252" s="78">
        <f t="shared" si="6"/>
        <v>0.439</v>
      </c>
      <c r="L252" s="78">
        <f t="shared" si="7"/>
        <v>0.40900000000000003</v>
      </c>
      <c r="M252" s="256">
        <v>5</v>
      </c>
    </row>
    <row r="253" spans="1:13" s="1" customFormat="1" x14ac:dyDescent="0.25">
      <c r="A253" s="10">
        <v>42252</v>
      </c>
      <c r="B253" s="60">
        <v>32.291666666666664</v>
      </c>
      <c r="C253" s="45">
        <v>20.909375000000008</v>
      </c>
      <c r="D253" s="213">
        <v>1360.4166666666667</v>
      </c>
      <c r="E253" s="76" t="s">
        <v>252</v>
      </c>
      <c r="K253" s="197">
        <v>0.39900000000000002</v>
      </c>
      <c r="L253" s="78">
        <f t="shared" si="7"/>
        <v>0.40900000000000003</v>
      </c>
      <c r="M253" s="256">
        <v>5</v>
      </c>
    </row>
    <row r="254" spans="1:13" s="1" customFormat="1" x14ac:dyDescent="0.25">
      <c r="A254" s="10">
        <v>42253</v>
      </c>
      <c r="B254" s="60">
        <v>35.427083333333336</v>
      </c>
      <c r="C254" s="45">
        <v>20.660416666666666</v>
      </c>
      <c r="D254" s="213">
        <v>1313.2291666666667</v>
      </c>
      <c r="E254" s="76">
        <v>0.46200000000000002</v>
      </c>
      <c r="K254" s="78">
        <f t="shared" si="6"/>
        <v>0.46200000000000002</v>
      </c>
      <c r="L254" s="78">
        <f t="shared" si="7"/>
        <v>0.42475000000000002</v>
      </c>
      <c r="M254" s="256">
        <v>5</v>
      </c>
    </row>
    <row r="255" spans="1:13" s="1" customFormat="1" x14ac:dyDescent="0.25">
      <c r="A255" s="10">
        <v>42254</v>
      </c>
      <c r="B255" s="60">
        <v>30.572916666666668</v>
      </c>
      <c r="C255" s="45">
        <v>21.009374999999999</v>
      </c>
      <c r="D255" s="213">
        <v>1267.9166666666667</v>
      </c>
      <c r="E255" s="76">
        <v>0.50600000000000001</v>
      </c>
      <c r="K255" s="78">
        <f t="shared" si="6"/>
        <v>0.50600000000000001</v>
      </c>
      <c r="L255" s="78">
        <f t="shared" si="7"/>
        <v>0.45150000000000001</v>
      </c>
      <c r="M255" s="256">
        <v>5</v>
      </c>
    </row>
    <row r="256" spans="1:13" s="1" customFormat="1" x14ac:dyDescent="0.25">
      <c r="A256" s="10">
        <v>42255</v>
      </c>
      <c r="B256" s="60">
        <v>20.802083333333332</v>
      </c>
      <c r="C256" s="45">
        <v>21.690624999999997</v>
      </c>
      <c r="D256" s="213">
        <v>1381.875</v>
      </c>
      <c r="E256" s="76">
        <v>0.50700000000000001</v>
      </c>
      <c r="K256" s="78">
        <f t="shared" si="6"/>
        <v>0.50700000000000001</v>
      </c>
      <c r="L256" s="78">
        <f t="shared" si="7"/>
        <v>0.46850000000000003</v>
      </c>
      <c r="M256" s="256">
        <v>5</v>
      </c>
    </row>
    <row r="257" spans="1:13" s="1" customFormat="1" x14ac:dyDescent="0.25">
      <c r="A257" s="10">
        <v>42256</v>
      </c>
      <c r="B257" s="60">
        <v>15.635416666666666</v>
      </c>
      <c r="C257" s="45">
        <v>22.785416666666663</v>
      </c>
      <c r="D257" s="213">
        <v>1559.4791666666667</v>
      </c>
      <c r="E257" s="76">
        <v>0.48299999999999998</v>
      </c>
      <c r="K257" s="78">
        <f t="shared" si="6"/>
        <v>0.48299999999999998</v>
      </c>
      <c r="L257" s="78">
        <f t="shared" si="7"/>
        <v>0.48950000000000005</v>
      </c>
      <c r="M257" s="256">
        <v>5</v>
      </c>
    </row>
    <row r="258" spans="1:13" s="1" customFormat="1" x14ac:dyDescent="0.25">
      <c r="A258" s="10">
        <v>42257</v>
      </c>
      <c r="B258" s="60">
        <v>15.464583333333332</v>
      </c>
      <c r="C258" s="45">
        <v>23.417708333333334</v>
      </c>
      <c r="D258" s="213">
        <v>1583.75</v>
      </c>
      <c r="E258" s="76">
        <v>0.46300000000000002</v>
      </c>
      <c r="K258" s="78">
        <f t="shared" si="6"/>
        <v>0.46300000000000002</v>
      </c>
      <c r="L258" s="78">
        <f t="shared" si="7"/>
        <v>0.48975000000000002</v>
      </c>
      <c r="M258" s="256">
        <v>5</v>
      </c>
    </row>
    <row r="259" spans="1:13" s="1" customFormat="1" x14ac:dyDescent="0.25">
      <c r="A259" s="10">
        <v>42258</v>
      </c>
      <c r="B259" s="60">
        <v>20.510416666666668</v>
      </c>
      <c r="C259" s="45">
        <v>22.856249999999989</v>
      </c>
      <c r="D259" s="213">
        <v>1469.1666666666667</v>
      </c>
      <c r="E259" s="76" t="s">
        <v>252</v>
      </c>
      <c r="K259" s="197">
        <v>0.39900000000000002</v>
      </c>
      <c r="L259" s="78">
        <f t="shared" si="7"/>
        <v>0.46300000000000002</v>
      </c>
      <c r="M259" s="256">
        <v>5</v>
      </c>
    </row>
    <row r="260" spans="1:13" s="1" customFormat="1" x14ac:dyDescent="0.25">
      <c r="A260" s="10">
        <v>42259</v>
      </c>
      <c r="B260" s="60">
        <v>14.333333333333334</v>
      </c>
      <c r="C260" s="45">
        <v>22.376041666666655</v>
      </c>
      <c r="D260" s="213">
        <v>1389.6875</v>
      </c>
      <c r="E260" s="76">
        <v>0.41899999999999998</v>
      </c>
      <c r="K260" s="78">
        <f t="shared" si="6"/>
        <v>0.41899999999999998</v>
      </c>
      <c r="L260" s="78">
        <f t="shared" si="7"/>
        <v>0.441</v>
      </c>
      <c r="M260" s="256">
        <v>5</v>
      </c>
    </row>
    <row r="261" spans="1:13" s="1" customFormat="1" x14ac:dyDescent="0.25">
      <c r="A261" s="10">
        <v>42260</v>
      </c>
      <c r="B261" s="60">
        <v>23.083333333333332</v>
      </c>
      <c r="C261" s="45">
        <v>22.424999999999986</v>
      </c>
      <c r="D261" s="213">
        <v>1401.5625</v>
      </c>
      <c r="E261" s="76" t="s">
        <v>252</v>
      </c>
      <c r="K261" s="197">
        <v>0.39900000000000002</v>
      </c>
      <c r="L261" s="78">
        <f t="shared" si="7"/>
        <v>0.42000000000000004</v>
      </c>
      <c r="M261" s="256">
        <v>5</v>
      </c>
    </row>
    <row r="262" spans="1:13" s="1" customFormat="1" x14ac:dyDescent="0.25">
      <c r="A262" s="10">
        <v>42261</v>
      </c>
      <c r="B262" s="60">
        <v>22.927083333333332</v>
      </c>
      <c r="C262" s="45">
        <v>21.948958333333312</v>
      </c>
      <c r="D262" s="213">
        <v>1311.6666666666667</v>
      </c>
      <c r="E262" s="76" t="s">
        <v>252</v>
      </c>
      <c r="K262" s="197">
        <v>0.39900000000000002</v>
      </c>
      <c r="L262" s="78">
        <f t="shared" si="7"/>
        <v>0.40400000000000003</v>
      </c>
      <c r="M262" s="256">
        <v>5</v>
      </c>
    </row>
    <row r="263" spans="1:13" s="1" customFormat="1" x14ac:dyDescent="0.25">
      <c r="A263" s="10">
        <v>42262</v>
      </c>
      <c r="B263" s="60">
        <v>21.65625</v>
      </c>
      <c r="C263" s="45">
        <v>21.2</v>
      </c>
      <c r="D263" s="213">
        <v>1241.9791666666667</v>
      </c>
      <c r="E263" s="76" t="s">
        <v>252</v>
      </c>
      <c r="K263" s="197">
        <v>0.39900000000000002</v>
      </c>
      <c r="L263" s="78">
        <f t="shared" si="7"/>
        <v>0.40400000000000003</v>
      </c>
      <c r="M263" s="256">
        <v>5</v>
      </c>
    </row>
    <row r="264" spans="1:13" s="1" customFormat="1" x14ac:dyDescent="0.25">
      <c r="A264" s="10">
        <v>42263</v>
      </c>
      <c r="B264" s="60">
        <v>25.020833333333332</v>
      </c>
      <c r="C264" s="45">
        <v>20.065624999999997</v>
      </c>
      <c r="D264" s="213">
        <v>1228.9583333333333</v>
      </c>
      <c r="E264" s="76">
        <v>0.46700000000000003</v>
      </c>
      <c r="K264" s="78">
        <f t="shared" si="6"/>
        <v>0.46700000000000003</v>
      </c>
      <c r="L264" s="78">
        <f t="shared" si="7"/>
        <v>0.41600000000000004</v>
      </c>
      <c r="M264" s="256">
        <v>5</v>
      </c>
    </row>
    <row r="265" spans="1:13" s="1" customFormat="1" x14ac:dyDescent="0.25">
      <c r="A265" s="10">
        <v>42264</v>
      </c>
      <c r="B265" s="60">
        <v>30.5</v>
      </c>
      <c r="C265" s="45">
        <v>20.503124999999997</v>
      </c>
      <c r="D265" s="213">
        <v>1293.5416666666667</v>
      </c>
      <c r="E265" s="76" t="s">
        <v>252</v>
      </c>
      <c r="K265" s="197">
        <v>0.39900000000000002</v>
      </c>
      <c r="L265" s="78">
        <f t="shared" si="7"/>
        <v>0.41600000000000004</v>
      </c>
      <c r="M265" s="256">
        <v>5</v>
      </c>
    </row>
    <row r="266" spans="1:13" s="1" customFormat="1" x14ac:dyDescent="0.25">
      <c r="A266" s="10">
        <v>42265</v>
      </c>
      <c r="B266" s="60">
        <v>41.135416666666664</v>
      </c>
      <c r="C266" s="45">
        <v>20.661458333333332</v>
      </c>
      <c r="D266" s="213">
        <v>1244.1666666666667</v>
      </c>
      <c r="E266" s="76" t="s">
        <v>252</v>
      </c>
      <c r="K266" s="197">
        <v>0.39900000000000002</v>
      </c>
      <c r="L266" s="78">
        <f t="shared" si="7"/>
        <v>0.41600000000000004</v>
      </c>
      <c r="M266" s="256">
        <v>5</v>
      </c>
    </row>
    <row r="267" spans="1:13" s="1" customFormat="1" x14ac:dyDescent="0.25">
      <c r="A267" s="10">
        <v>42266</v>
      </c>
      <c r="B267" s="60">
        <v>41.520833333333336</v>
      </c>
      <c r="C267" s="45">
        <v>21.113541666666674</v>
      </c>
      <c r="D267" s="213">
        <v>1244.1666666666667</v>
      </c>
      <c r="E267" s="76" t="s">
        <v>252</v>
      </c>
      <c r="K267" s="197">
        <v>0.39900000000000002</v>
      </c>
      <c r="L267" s="78">
        <f t="shared" si="7"/>
        <v>0.41600000000000004</v>
      </c>
      <c r="M267" s="256">
        <v>5</v>
      </c>
    </row>
    <row r="268" spans="1:13" s="1" customFormat="1" x14ac:dyDescent="0.25">
      <c r="A268" s="10">
        <v>42267</v>
      </c>
      <c r="B268" s="60">
        <v>41.604166666666664</v>
      </c>
      <c r="C268" s="45">
        <v>21.717708333333345</v>
      </c>
      <c r="D268" s="213">
        <v>1215.4166666666667</v>
      </c>
      <c r="E268" s="76" t="s">
        <v>252</v>
      </c>
      <c r="K268" s="197">
        <v>0.39900000000000002</v>
      </c>
      <c r="L268" s="78">
        <f t="shared" si="7"/>
        <v>0.39900000000000002</v>
      </c>
      <c r="M268" s="256">
        <v>5</v>
      </c>
    </row>
    <row r="269" spans="1:13" s="1" customFormat="1" x14ac:dyDescent="0.25">
      <c r="A269" s="10">
        <v>42268</v>
      </c>
      <c r="B269" s="60">
        <v>45.791666666666664</v>
      </c>
      <c r="C269" s="45">
        <v>22.712500000000009</v>
      </c>
      <c r="D269" s="213">
        <v>1117.5</v>
      </c>
      <c r="E269" s="76" t="s">
        <v>252</v>
      </c>
      <c r="K269" s="197">
        <v>0.39900000000000002</v>
      </c>
      <c r="L269" s="78">
        <f t="shared" si="7"/>
        <v>0.39900000000000002</v>
      </c>
      <c r="M269" s="256">
        <v>5</v>
      </c>
    </row>
    <row r="270" spans="1:13" s="1" customFormat="1" x14ac:dyDescent="0.25">
      <c r="A270" s="10">
        <v>42269</v>
      </c>
      <c r="B270" s="60">
        <v>41.958333333333336</v>
      </c>
      <c r="C270" s="45">
        <v>23.174999999999994</v>
      </c>
      <c r="D270" s="213">
        <v>1124.7916666666667</v>
      </c>
      <c r="E270" s="76" t="s">
        <v>252</v>
      </c>
      <c r="K270" s="197">
        <v>0.39900000000000002</v>
      </c>
      <c r="L270" s="78">
        <f t="shared" si="7"/>
        <v>0.39900000000000002</v>
      </c>
      <c r="M270" s="256">
        <v>5</v>
      </c>
    </row>
    <row r="271" spans="1:13" s="1" customFormat="1" x14ac:dyDescent="0.25">
      <c r="A271" s="10">
        <v>42270</v>
      </c>
      <c r="B271" s="60">
        <v>41.583333333333336</v>
      </c>
      <c r="C271" s="45">
        <v>21.899999999999995</v>
      </c>
      <c r="D271" s="213">
        <v>1231.3541666666667</v>
      </c>
      <c r="E271" s="76" t="s">
        <v>252</v>
      </c>
      <c r="K271" s="197">
        <v>0.39900000000000002</v>
      </c>
      <c r="L271" s="78">
        <f t="shared" si="7"/>
        <v>0.39900000000000002</v>
      </c>
      <c r="M271" s="256">
        <v>5</v>
      </c>
    </row>
    <row r="272" spans="1:13" s="1" customFormat="1" x14ac:dyDescent="0.25">
      <c r="A272" s="10">
        <v>42271</v>
      </c>
      <c r="B272" s="60">
        <v>34.572916666666664</v>
      </c>
      <c r="C272" s="45">
        <v>21.748958333333331</v>
      </c>
      <c r="D272" s="213">
        <v>1293.3333333333333</v>
      </c>
      <c r="E272" s="76" t="s">
        <v>252</v>
      </c>
      <c r="K272" s="197">
        <v>0.39900000000000002</v>
      </c>
      <c r="L272" s="78">
        <f t="shared" si="7"/>
        <v>0.39900000000000002</v>
      </c>
      <c r="M272" s="256">
        <v>5</v>
      </c>
    </row>
    <row r="273" spans="1:13" s="1" customFormat="1" x14ac:dyDescent="0.25">
      <c r="A273" s="10">
        <v>42272</v>
      </c>
      <c r="B273" s="60">
        <v>38.625</v>
      </c>
      <c r="C273" s="45">
        <v>22.272916666666678</v>
      </c>
      <c r="D273" s="237"/>
      <c r="E273" s="76" t="s">
        <v>252</v>
      </c>
      <c r="K273" s="197">
        <v>0.39900000000000002</v>
      </c>
      <c r="L273" s="78">
        <f t="shared" si="7"/>
        <v>0.39900000000000002</v>
      </c>
      <c r="M273" s="256">
        <v>5</v>
      </c>
    </row>
    <row r="274" spans="1:13" s="1" customFormat="1" x14ac:dyDescent="0.25">
      <c r="A274" s="10">
        <v>42273</v>
      </c>
      <c r="B274" s="60">
        <v>42.0625</v>
      </c>
      <c r="C274" s="45">
        <v>22.366666666666664</v>
      </c>
      <c r="D274" s="237"/>
      <c r="E274" s="76" t="s">
        <v>252</v>
      </c>
      <c r="K274" s="197">
        <v>0.39900000000000002</v>
      </c>
      <c r="L274" s="78">
        <f t="shared" ref="L274:L337" si="8">AVERAGE(K271:K274)</f>
        <v>0.39900000000000002</v>
      </c>
      <c r="M274" s="256">
        <v>5</v>
      </c>
    </row>
    <row r="275" spans="1:13" s="1" customFormat="1" x14ac:dyDescent="0.25">
      <c r="A275" s="10">
        <v>42274</v>
      </c>
      <c r="B275" s="60">
        <v>38.947916666666664</v>
      </c>
      <c r="C275" s="45">
        <v>22.371875000000006</v>
      </c>
      <c r="D275" s="237"/>
      <c r="E275" s="76" t="s">
        <v>252</v>
      </c>
      <c r="K275" s="197">
        <v>0.39900000000000002</v>
      </c>
      <c r="L275" s="78">
        <f t="shared" si="8"/>
        <v>0.39900000000000002</v>
      </c>
      <c r="M275" s="256">
        <v>5</v>
      </c>
    </row>
    <row r="276" spans="1:13" s="1" customFormat="1" x14ac:dyDescent="0.25">
      <c r="A276" s="10">
        <v>42275</v>
      </c>
      <c r="B276" s="60">
        <v>35.416666666666664</v>
      </c>
      <c r="C276" s="45">
        <v>21.989583333333339</v>
      </c>
      <c r="D276" s="237"/>
      <c r="E276" s="76" t="s">
        <v>252</v>
      </c>
      <c r="K276" s="197">
        <v>0.39900000000000002</v>
      </c>
      <c r="L276" s="78">
        <f t="shared" si="8"/>
        <v>0.39900000000000002</v>
      </c>
      <c r="M276" s="256">
        <v>5</v>
      </c>
    </row>
    <row r="277" spans="1:13" s="1" customFormat="1" x14ac:dyDescent="0.25">
      <c r="A277" s="10">
        <v>42276</v>
      </c>
      <c r="B277" s="60">
        <v>26.833333333333332</v>
      </c>
      <c r="C277" s="45">
        <v>21.003124999999965</v>
      </c>
      <c r="D277" s="237"/>
      <c r="E277" s="76" t="s">
        <v>252</v>
      </c>
      <c r="K277" s="197">
        <v>0.39900000000000002</v>
      </c>
      <c r="L277" s="78">
        <f t="shared" si="8"/>
        <v>0.39900000000000002</v>
      </c>
      <c r="M277" s="256">
        <v>5</v>
      </c>
    </row>
    <row r="278" spans="1:13" s="1" customFormat="1" x14ac:dyDescent="0.25">
      <c r="A278" s="10">
        <v>42277</v>
      </c>
      <c r="B278" s="60">
        <v>37.041666666666664</v>
      </c>
      <c r="C278" s="45">
        <v>19.685416666666669</v>
      </c>
      <c r="D278" s="237"/>
      <c r="E278" s="76" t="s">
        <v>252</v>
      </c>
      <c r="K278" s="197">
        <v>0.39900000000000002</v>
      </c>
      <c r="L278" s="78">
        <f t="shared" si="8"/>
        <v>0.39900000000000002</v>
      </c>
      <c r="M278" s="256">
        <v>5</v>
      </c>
    </row>
    <row r="279" spans="1:13" s="1" customFormat="1" x14ac:dyDescent="0.25">
      <c r="A279" s="10">
        <v>42278</v>
      </c>
      <c r="B279" s="60">
        <v>35.364583333333336</v>
      </c>
      <c r="C279" s="45">
        <v>19.696875000000009</v>
      </c>
      <c r="D279" s="237"/>
      <c r="E279" s="76" t="s">
        <v>252</v>
      </c>
      <c r="K279" s="197">
        <v>0.39900000000000002</v>
      </c>
      <c r="L279" s="78">
        <f t="shared" si="8"/>
        <v>0.39900000000000002</v>
      </c>
      <c r="M279" s="256">
        <v>5</v>
      </c>
    </row>
    <row r="280" spans="1:13" s="1" customFormat="1" x14ac:dyDescent="0.25">
      <c r="A280" s="10">
        <v>42279</v>
      </c>
      <c r="B280" s="60">
        <v>32.760416666666664</v>
      </c>
      <c r="C280" s="45">
        <v>20.221874999999994</v>
      </c>
      <c r="D280" s="237"/>
      <c r="E280" s="76" t="s">
        <v>252</v>
      </c>
      <c r="K280" s="197">
        <v>0.39900000000000002</v>
      </c>
      <c r="L280" s="78">
        <f t="shared" si="8"/>
        <v>0.39900000000000002</v>
      </c>
      <c r="M280" s="256">
        <v>5</v>
      </c>
    </row>
    <row r="281" spans="1:13" s="1" customFormat="1" x14ac:dyDescent="0.25">
      <c r="A281" s="10">
        <v>42280</v>
      </c>
      <c r="B281" s="60">
        <v>36.635416666666664</v>
      </c>
      <c r="C281" s="45">
        <v>20.467708333333327</v>
      </c>
      <c r="D281" s="237"/>
      <c r="E281" s="76" t="s">
        <v>252</v>
      </c>
      <c r="K281" s="197">
        <v>0.39900000000000002</v>
      </c>
      <c r="L281" s="78">
        <f t="shared" si="8"/>
        <v>0.39900000000000002</v>
      </c>
      <c r="M281" s="256">
        <v>5</v>
      </c>
    </row>
    <row r="282" spans="1:13" s="1" customFormat="1" x14ac:dyDescent="0.25">
      <c r="A282" s="10">
        <v>42281</v>
      </c>
      <c r="B282" s="60">
        <v>40.791666666666664</v>
      </c>
      <c r="C282" s="45">
        <v>19.34375</v>
      </c>
      <c r="D282" s="237"/>
      <c r="E282" s="76" t="s">
        <v>252</v>
      </c>
      <c r="K282" s="197">
        <v>0.39900000000000002</v>
      </c>
      <c r="L282" s="78">
        <f t="shared" si="8"/>
        <v>0.39900000000000002</v>
      </c>
      <c r="M282" s="256">
        <v>5</v>
      </c>
    </row>
    <row r="283" spans="1:13" s="1" customFormat="1" x14ac:dyDescent="0.25">
      <c r="A283" s="10">
        <v>42282</v>
      </c>
      <c r="B283" s="60">
        <v>40.46875</v>
      </c>
      <c r="C283" s="45">
        <v>19.362499999999994</v>
      </c>
      <c r="D283" s="237"/>
      <c r="E283" s="76" t="s">
        <v>252</v>
      </c>
      <c r="K283" s="197">
        <v>0.39900000000000002</v>
      </c>
      <c r="L283" s="78">
        <f t="shared" si="8"/>
        <v>0.39900000000000002</v>
      </c>
      <c r="M283" s="256">
        <v>5</v>
      </c>
    </row>
    <row r="284" spans="1:13" s="1" customFormat="1" x14ac:dyDescent="0.25">
      <c r="A284" s="10">
        <v>42283</v>
      </c>
      <c r="B284" s="60">
        <v>36.208333333333336</v>
      </c>
      <c r="C284" s="45">
        <v>20.084375000000005</v>
      </c>
      <c r="D284" s="237"/>
      <c r="E284" s="76" t="s">
        <v>252</v>
      </c>
      <c r="K284" s="197">
        <v>0.39900000000000002</v>
      </c>
      <c r="L284" s="78">
        <f t="shared" si="8"/>
        <v>0.39900000000000002</v>
      </c>
      <c r="M284" s="256">
        <v>5</v>
      </c>
    </row>
    <row r="285" spans="1:13" s="1" customFormat="1" x14ac:dyDescent="0.25">
      <c r="A285" s="10">
        <v>42284</v>
      </c>
      <c r="B285" s="60">
        <v>35.083333333333336</v>
      </c>
      <c r="C285" s="45">
        <v>20.766666666666662</v>
      </c>
      <c r="D285" s="237"/>
      <c r="E285" s="76" t="s">
        <v>252</v>
      </c>
      <c r="K285" s="197">
        <v>0.39900000000000002</v>
      </c>
      <c r="L285" s="78">
        <f t="shared" si="8"/>
        <v>0.39900000000000002</v>
      </c>
      <c r="M285" s="256">
        <v>5</v>
      </c>
    </row>
    <row r="286" spans="1:13" s="1" customFormat="1" x14ac:dyDescent="0.25">
      <c r="A286" s="10">
        <v>42285</v>
      </c>
      <c r="B286" s="60">
        <v>50.65625</v>
      </c>
      <c r="C286" s="45">
        <v>21.552083333333343</v>
      </c>
      <c r="D286" s="237"/>
      <c r="E286" s="76" t="s">
        <v>252</v>
      </c>
      <c r="K286" s="197">
        <v>0.39900000000000002</v>
      </c>
      <c r="L286" s="78">
        <f t="shared" si="8"/>
        <v>0.39900000000000002</v>
      </c>
      <c r="M286" s="256">
        <v>5</v>
      </c>
    </row>
    <row r="287" spans="1:13" s="1" customFormat="1" x14ac:dyDescent="0.25">
      <c r="A287" s="10">
        <v>42286</v>
      </c>
      <c r="B287" s="60">
        <v>62.416666666666664</v>
      </c>
      <c r="C287" s="45">
        <v>21.712500000000002</v>
      </c>
      <c r="D287" s="237"/>
      <c r="E287" s="76" t="s">
        <v>252</v>
      </c>
      <c r="K287" s="197">
        <v>0.39900000000000002</v>
      </c>
      <c r="L287" s="78">
        <f t="shared" si="8"/>
        <v>0.39900000000000002</v>
      </c>
      <c r="M287" s="256">
        <v>5</v>
      </c>
    </row>
    <row r="288" spans="1:13" s="1" customFormat="1" x14ac:dyDescent="0.25">
      <c r="A288" s="10">
        <v>42287</v>
      </c>
      <c r="B288" s="60">
        <v>70.135416666666671</v>
      </c>
      <c r="C288" s="45">
        <v>21.255208333333332</v>
      </c>
      <c r="D288" s="237"/>
      <c r="E288" s="76" t="s">
        <v>252</v>
      </c>
      <c r="K288" s="197">
        <v>0.39900000000000002</v>
      </c>
      <c r="L288" s="78">
        <f t="shared" si="8"/>
        <v>0.39900000000000002</v>
      </c>
      <c r="M288" s="256">
        <v>5</v>
      </c>
    </row>
    <row r="289" spans="1:13" s="1" customFormat="1" x14ac:dyDescent="0.25">
      <c r="A289" s="10">
        <v>42288</v>
      </c>
      <c r="B289" s="60">
        <v>50.96875</v>
      </c>
      <c r="C289" s="45">
        <v>21.169791666666669</v>
      </c>
      <c r="D289" s="237"/>
      <c r="E289" s="76" t="s">
        <v>252</v>
      </c>
      <c r="K289" s="197">
        <v>0.39900000000000002</v>
      </c>
      <c r="L289" s="78">
        <f t="shared" si="8"/>
        <v>0.39900000000000002</v>
      </c>
      <c r="M289" s="256">
        <v>5</v>
      </c>
    </row>
    <row r="290" spans="1:13" s="1" customFormat="1" x14ac:dyDescent="0.25">
      <c r="A290" s="10">
        <v>42289</v>
      </c>
      <c r="B290" s="60">
        <v>45.84375</v>
      </c>
      <c r="C290" s="45">
        <v>21.171874999999996</v>
      </c>
      <c r="D290" s="237"/>
      <c r="E290" s="76" t="s">
        <v>252</v>
      </c>
      <c r="K290" s="197">
        <v>0.39900000000000002</v>
      </c>
      <c r="L290" s="78">
        <f t="shared" si="8"/>
        <v>0.39900000000000002</v>
      </c>
      <c r="M290" s="256">
        <v>5</v>
      </c>
    </row>
    <row r="291" spans="1:13" s="1" customFormat="1" x14ac:dyDescent="0.25">
      <c r="A291" s="10">
        <v>42290</v>
      </c>
      <c r="B291" s="60">
        <v>46.40625</v>
      </c>
      <c r="C291" s="45">
        <v>21.497916666666672</v>
      </c>
      <c r="D291" s="237"/>
      <c r="E291" s="76" t="s">
        <v>252</v>
      </c>
      <c r="K291" s="197">
        <v>0.39900000000000002</v>
      </c>
      <c r="L291" s="78">
        <f t="shared" si="8"/>
        <v>0.39900000000000002</v>
      </c>
      <c r="M291" s="256">
        <v>5</v>
      </c>
    </row>
    <row r="292" spans="1:13" s="1" customFormat="1" x14ac:dyDescent="0.25">
      <c r="A292" s="10">
        <v>42291</v>
      </c>
      <c r="B292" s="60">
        <v>45.333333333333336</v>
      </c>
      <c r="C292" s="45">
        <v>21.827659574468093</v>
      </c>
      <c r="D292" s="213">
        <v>1300</v>
      </c>
      <c r="E292" s="76" t="s">
        <v>252</v>
      </c>
      <c r="K292" s="197">
        <v>0.39900000000000002</v>
      </c>
      <c r="L292" s="78">
        <f t="shared" si="8"/>
        <v>0.39900000000000002</v>
      </c>
      <c r="M292" s="256">
        <v>5</v>
      </c>
    </row>
    <row r="293" spans="1:13" s="1" customFormat="1" x14ac:dyDescent="0.25">
      <c r="A293" s="10">
        <v>42292</v>
      </c>
      <c r="B293" s="60">
        <v>43.166666666666664</v>
      </c>
      <c r="C293" s="45">
        <v>21.846874999999979</v>
      </c>
      <c r="D293" s="213">
        <v>1297.2916666666667</v>
      </c>
      <c r="E293" s="76" t="s">
        <v>252</v>
      </c>
      <c r="K293" s="197">
        <v>0.39900000000000002</v>
      </c>
      <c r="L293" s="78">
        <f t="shared" si="8"/>
        <v>0.39900000000000002</v>
      </c>
      <c r="M293" s="256">
        <v>5</v>
      </c>
    </row>
    <row r="294" spans="1:13" s="1" customFormat="1" x14ac:dyDescent="0.25">
      <c r="A294" s="10">
        <v>42293</v>
      </c>
      <c r="B294" s="60">
        <v>43.239583333333336</v>
      </c>
      <c r="C294" s="45">
        <v>22.128124999999986</v>
      </c>
      <c r="D294" s="213">
        <v>1294.1666666666667</v>
      </c>
      <c r="E294" s="76" t="s">
        <v>252</v>
      </c>
      <c r="K294" s="197">
        <v>0.39900000000000002</v>
      </c>
      <c r="L294" s="78">
        <f t="shared" si="8"/>
        <v>0.39900000000000002</v>
      </c>
      <c r="M294" s="256">
        <v>5</v>
      </c>
    </row>
    <row r="295" spans="1:13" s="1" customFormat="1" x14ac:dyDescent="0.25">
      <c r="A295" s="10">
        <v>42294</v>
      </c>
      <c r="B295" s="60">
        <v>43.8125</v>
      </c>
      <c r="C295" s="45">
        <v>22.130208333333346</v>
      </c>
      <c r="D295" s="213">
        <v>1243.75</v>
      </c>
      <c r="E295" s="76" t="s">
        <v>252</v>
      </c>
      <c r="K295" s="197">
        <v>0.39900000000000002</v>
      </c>
      <c r="L295" s="78">
        <f t="shared" si="8"/>
        <v>0.39900000000000002</v>
      </c>
      <c r="M295" s="256">
        <v>5</v>
      </c>
    </row>
    <row r="296" spans="1:13" s="1" customFormat="1" x14ac:dyDescent="0.25">
      <c r="A296" s="10">
        <v>42295</v>
      </c>
      <c r="B296" s="60">
        <v>40.208333333333336</v>
      </c>
      <c r="C296" s="45">
        <v>20.628124999999994</v>
      </c>
      <c r="D296" s="213">
        <v>1257.6041666666667</v>
      </c>
      <c r="E296" s="76" t="s">
        <v>252</v>
      </c>
      <c r="K296" s="197">
        <v>0.39900000000000002</v>
      </c>
      <c r="L296" s="78">
        <f t="shared" si="8"/>
        <v>0.39900000000000002</v>
      </c>
      <c r="M296" s="256">
        <v>5</v>
      </c>
    </row>
    <row r="297" spans="1:13" s="1" customFormat="1" x14ac:dyDescent="0.25">
      <c r="A297" s="10">
        <v>42296</v>
      </c>
      <c r="B297" s="60">
        <v>39.729166666666664</v>
      </c>
      <c r="C297" s="45">
        <v>19.478125000000006</v>
      </c>
      <c r="D297" s="213">
        <v>1250.4166666666667</v>
      </c>
      <c r="E297" s="76" t="s">
        <v>252</v>
      </c>
      <c r="K297" s="197">
        <v>0.39900000000000002</v>
      </c>
      <c r="L297" s="78">
        <f t="shared" si="8"/>
        <v>0.39900000000000002</v>
      </c>
      <c r="M297" s="256">
        <v>5</v>
      </c>
    </row>
    <row r="298" spans="1:13" s="1" customFormat="1" x14ac:dyDescent="0.25">
      <c r="A298" s="10">
        <v>42297</v>
      </c>
      <c r="B298" s="60">
        <v>41.177083333333336</v>
      </c>
      <c r="C298" s="45">
        <v>18.949999999999989</v>
      </c>
      <c r="D298" s="213">
        <v>1250.9375</v>
      </c>
      <c r="E298" s="76" t="s">
        <v>252</v>
      </c>
      <c r="K298" s="197">
        <v>0.39900000000000002</v>
      </c>
      <c r="L298" s="78">
        <f t="shared" si="8"/>
        <v>0.39900000000000002</v>
      </c>
      <c r="M298" s="256">
        <v>5</v>
      </c>
    </row>
    <row r="299" spans="1:13" s="1" customFormat="1" x14ac:dyDescent="0.25">
      <c r="A299" s="10">
        <v>42298</v>
      </c>
      <c r="B299" s="60">
        <v>43.802083333333336</v>
      </c>
      <c r="C299" s="45">
        <v>18.328124999999993</v>
      </c>
      <c r="D299" s="213">
        <v>1226.9791666666667</v>
      </c>
      <c r="E299" s="76" t="s">
        <v>252</v>
      </c>
      <c r="K299" s="197">
        <v>0.39900000000000002</v>
      </c>
      <c r="L299" s="78">
        <f t="shared" si="8"/>
        <v>0.39900000000000002</v>
      </c>
      <c r="M299" s="256">
        <v>5</v>
      </c>
    </row>
    <row r="300" spans="1:13" s="1" customFormat="1" x14ac:dyDescent="0.25">
      <c r="A300" s="10">
        <v>42299</v>
      </c>
      <c r="B300" s="60">
        <v>48.635416666666664</v>
      </c>
      <c r="C300" s="45">
        <v>17.946874999999988</v>
      </c>
      <c r="D300" s="213">
        <v>1144.6875</v>
      </c>
      <c r="E300" s="76" t="s">
        <v>252</v>
      </c>
      <c r="K300" s="197">
        <v>0.39900000000000002</v>
      </c>
      <c r="L300" s="78">
        <f t="shared" si="8"/>
        <v>0.39900000000000002</v>
      </c>
      <c r="M300" s="256">
        <v>5</v>
      </c>
    </row>
    <row r="301" spans="1:13" s="1" customFormat="1" x14ac:dyDescent="0.25">
      <c r="A301" s="10">
        <v>42300</v>
      </c>
      <c r="B301" s="60">
        <v>75.947916666666671</v>
      </c>
      <c r="C301" s="45">
        <v>18.111458333333339</v>
      </c>
      <c r="D301" s="213">
        <v>845.02083333333337</v>
      </c>
      <c r="E301" s="76" t="s">
        <v>252</v>
      </c>
      <c r="K301" s="197">
        <v>0.39900000000000002</v>
      </c>
      <c r="L301" s="78">
        <f t="shared" si="8"/>
        <v>0.39900000000000002</v>
      </c>
      <c r="M301" s="256">
        <v>5</v>
      </c>
    </row>
    <row r="302" spans="1:13" s="1" customFormat="1" x14ac:dyDescent="0.25">
      <c r="A302" s="10">
        <v>42301</v>
      </c>
      <c r="B302" s="60">
        <v>167.59375</v>
      </c>
      <c r="C302" s="45">
        <v>18.443750000000005</v>
      </c>
      <c r="D302" s="213">
        <v>455.16666666666669</v>
      </c>
      <c r="E302" s="76" t="s">
        <v>252</v>
      </c>
      <c r="K302" s="197">
        <v>0.39900000000000002</v>
      </c>
      <c r="L302" s="78">
        <f t="shared" si="8"/>
        <v>0.39900000000000002</v>
      </c>
      <c r="M302" s="256">
        <v>5</v>
      </c>
    </row>
    <row r="303" spans="1:13" s="1" customFormat="1" x14ac:dyDescent="0.25">
      <c r="A303" s="10">
        <v>42302</v>
      </c>
      <c r="B303" s="60">
        <v>320.86458333333331</v>
      </c>
      <c r="C303" s="45">
        <v>18.818749999999991</v>
      </c>
      <c r="D303" s="213">
        <v>237.40625</v>
      </c>
      <c r="E303" s="76" t="s">
        <v>252</v>
      </c>
      <c r="K303" s="197">
        <v>0.39900000000000002</v>
      </c>
      <c r="L303" s="78">
        <f t="shared" si="8"/>
        <v>0.39900000000000002</v>
      </c>
      <c r="M303" s="256">
        <v>5</v>
      </c>
    </row>
    <row r="304" spans="1:13" s="1" customFormat="1" x14ac:dyDescent="0.25">
      <c r="A304" s="10">
        <v>42303</v>
      </c>
      <c r="B304" s="60">
        <v>421.10416666666669</v>
      </c>
      <c r="C304" s="45">
        <v>18.632291666666656</v>
      </c>
      <c r="D304" s="213">
        <v>232.9375</v>
      </c>
      <c r="E304" s="76" t="s">
        <v>252</v>
      </c>
      <c r="K304" s="197">
        <v>0.39900000000000002</v>
      </c>
      <c r="L304" s="78">
        <f t="shared" si="8"/>
        <v>0.39900000000000002</v>
      </c>
      <c r="M304" s="256">
        <v>5</v>
      </c>
    </row>
    <row r="305" spans="1:13" s="1" customFormat="1" x14ac:dyDescent="0.25">
      <c r="A305" s="10">
        <v>42304</v>
      </c>
      <c r="B305" s="60">
        <v>490.0625</v>
      </c>
      <c r="C305" s="45">
        <v>18.632291666666653</v>
      </c>
      <c r="D305" s="213">
        <v>226.61458333333334</v>
      </c>
      <c r="E305" s="76" t="s">
        <v>252</v>
      </c>
      <c r="K305" s="197">
        <v>0.39900000000000002</v>
      </c>
      <c r="L305" s="78">
        <f t="shared" si="8"/>
        <v>0.39900000000000002</v>
      </c>
      <c r="M305" s="256">
        <v>5</v>
      </c>
    </row>
    <row r="306" spans="1:13" s="1" customFormat="1" x14ac:dyDescent="0.25">
      <c r="A306" s="10">
        <v>42305</v>
      </c>
      <c r="B306" s="60">
        <v>522.40625</v>
      </c>
      <c r="C306" s="45">
        <v>18.633333333333336</v>
      </c>
      <c r="D306" s="213">
        <v>221.83333333333334</v>
      </c>
      <c r="E306" s="76" t="s">
        <v>252</v>
      </c>
      <c r="K306" s="197">
        <v>0.39900000000000002</v>
      </c>
      <c r="L306" s="78">
        <f t="shared" si="8"/>
        <v>0.39900000000000002</v>
      </c>
      <c r="M306" s="256">
        <v>5</v>
      </c>
    </row>
    <row r="307" spans="1:13" s="1" customFormat="1" x14ac:dyDescent="0.25">
      <c r="A307" s="10">
        <v>42306</v>
      </c>
      <c r="B307" s="60">
        <v>545.08333333333337</v>
      </c>
      <c r="C307" s="45">
        <v>18.462500000000002</v>
      </c>
      <c r="D307" s="213">
        <v>234.26041666666666</v>
      </c>
      <c r="E307" s="76" t="s">
        <v>252</v>
      </c>
      <c r="K307" s="197">
        <v>0.39900000000000002</v>
      </c>
      <c r="L307" s="78">
        <f t="shared" si="8"/>
        <v>0.39900000000000002</v>
      </c>
      <c r="M307" s="256">
        <v>5</v>
      </c>
    </row>
    <row r="308" spans="1:13" s="1" customFormat="1" x14ac:dyDescent="0.25">
      <c r="A308" s="10">
        <v>42307</v>
      </c>
      <c r="B308" s="60">
        <v>522.11458333333337</v>
      </c>
      <c r="C308" s="45">
        <v>17.486458333333335</v>
      </c>
      <c r="D308" s="213">
        <v>241.1875</v>
      </c>
      <c r="E308" s="76" t="s">
        <v>252</v>
      </c>
      <c r="K308" s="197">
        <v>0.39900000000000002</v>
      </c>
      <c r="L308" s="78">
        <f t="shared" si="8"/>
        <v>0.39900000000000002</v>
      </c>
      <c r="M308" s="256">
        <v>5</v>
      </c>
    </row>
    <row r="309" spans="1:13" s="1" customFormat="1" x14ac:dyDescent="0.25">
      <c r="A309" s="10">
        <v>42308</v>
      </c>
      <c r="B309" s="60">
        <v>485.5</v>
      </c>
      <c r="C309" s="45">
        <v>17.419791666666658</v>
      </c>
      <c r="D309" s="213">
        <v>257.76041666666669</v>
      </c>
      <c r="E309" s="76" t="s">
        <v>252</v>
      </c>
      <c r="K309" s="197">
        <v>0.39900000000000002</v>
      </c>
      <c r="L309" s="78">
        <f t="shared" si="8"/>
        <v>0.39900000000000002</v>
      </c>
      <c r="M309" s="256">
        <v>5</v>
      </c>
    </row>
    <row r="310" spans="1:13" s="1" customFormat="1" x14ac:dyDescent="0.25">
      <c r="A310" s="10">
        <v>42309</v>
      </c>
      <c r="B310" s="60">
        <v>453.32</v>
      </c>
      <c r="C310" s="45">
        <v>17.868000000000016</v>
      </c>
      <c r="D310" s="213">
        <v>275.56</v>
      </c>
      <c r="E310" s="76" t="s">
        <v>252</v>
      </c>
      <c r="K310" s="197">
        <v>0.39900000000000002</v>
      </c>
      <c r="L310" s="78">
        <f t="shared" si="8"/>
        <v>0.39900000000000002</v>
      </c>
      <c r="M310" s="256">
        <v>5</v>
      </c>
    </row>
    <row r="311" spans="1:13" s="1" customFormat="1" x14ac:dyDescent="0.25">
      <c r="A311" s="10">
        <v>42310</v>
      </c>
      <c r="B311" s="60">
        <v>459.10416666666669</v>
      </c>
      <c r="C311" s="45">
        <v>17.784375000000004</v>
      </c>
      <c r="D311" s="213">
        <v>290.59375</v>
      </c>
      <c r="E311" s="76" t="s">
        <v>252</v>
      </c>
      <c r="K311" s="197">
        <v>0.39900000000000002</v>
      </c>
      <c r="L311" s="78">
        <f t="shared" si="8"/>
        <v>0.39900000000000002</v>
      </c>
      <c r="M311" s="256">
        <v>5</v>
      </c>
    </row>
    <row r="312" spans="1:13" s="1" customFormat="1" x14ac:dyDescent="0.25">
      <c r="A312" s="10">
        <v>42311</v>
      </c>
      <c r="B312" s="60">
        <v>453.8125</v>
      </c>
      <c r="C312" s="45">
        <v>16.617708333333344</v>
      </c>
      <c r="D312" s="213">
        <v>317.92708333333331</v>
      </c>
      <c r="E312" s="76" t="s">
        <v>252</v>
      </c>
      <c r="K312" s="197">
        <v>0.39900000000000002</v>
      </c>
      <c r="L312" s="78">
        <f t="shared" si="8"/>
        <v>0.39900000000000002</v>
      </c>
      <c r="M312" s="256">
        <v>5</v>
      </c>
    </row>
    <row r="313" spans="1:13" s="1" customFormat="1" x14ac:dyDescent="0.25">
      <c r="A313" s="10">
        <v>42312</v>
      </c>
      <c r="B313" s="60">
        <v>419.3125</v>
      </c>
      <c r="C313" s="45">
        <v>15.410416666666665</v>
      </c>
      <c r="D313" s="213">
        <v>355.75</v>
      </c>
      <c r="E313" s="76" t="s">
        <v>252</v>
      </c>
      <c r="K313" s="197">
        <v>0.39900000000000002</v>
      </c>
      <c r="L313" s="78">
        <f t="shared" si="8"/>
        <v>0.39900000000000002</v>
      </c>
      <c r="M313" s="256">
        <v>5</v>
      </c>
    </row>
    <row r="314" spans="1:13" s="1" customFormat="1" x14ac:dyDescent="0.25">
      <c r="A314" s="10">
        <v>42313</v>
      </c>
      <c r="B314" s="60">
        <v>395.76041666666669</v>
      </c>
      <c r="C314" s="45">
        <v>14.297916666666673</v>
      </c>
      <c r="D314" s="213">
        <v>372.60416666666669</v>
      </c>
      <c r="E314" s="76" t="s">
        <v>252</v>
      </c>
      <c r="K314" s="197">
        <v>0.39900000000000002</v>
      </c>
      <c r="L314" s="78">
        <f t="shared" si="8"/>
        <v>0.39900000000000002</v>
      </c>
      <c r="M314" s="256">
        <v>5</v>
      </c>
    </row>
    <row r="315" spans="1:13" s="1" customFormat="1" x14ac:dyDescent="0.25">
      <c r="A315" s="10">
        <v>42314</v>
      </c>
      <c r="B315" s="60">
        <v>374.38541666666669</v>
      </c>
      <c r="C315" s="45">
        <v>13.954166666666671</v>
      </c>
      <c r="D315" s="213">
        <v>384.22916666666669</v>
      </c>
      <c r="E315" s="76" t="s">
        <v>252</v>
      </c>
      <c r="K315" s="197">
        <v>0.39900000000000002</v>
      </c>
      <c r="L315" s="78">
        <f t="shared" si="8"/>
        <v>0.39900000000000002</v>
      </c>
      <c r="M315" s="256">
        <v>5</v>
      </c>
    </row>
    <row r="316" spans="1:13" s="1" customFormat="1" x14ac:dyDescent="0.25">
      <c r="A316" s="10">
        <v>42315</v>
      </c>
      <c r="B316" s="60">
        <v>358.80208333333331</v>
      </c>
      <c r="C316" s="45">
        <v>13.653125000000001</v>
      </c>
      <c r="D316" s="213">
        <v>400.80208333333331</v>
      </c>
      <c r="E316" s="76" t="s">
        <v>252</v>
      </c>
      <c r="K316" s="197">
        <v>0.39900000000000002</v>
      </c>
      <c r="L316" s="78">
        <f t="shared" si="8"/>
        <v>0.39900000000000002</v>
      </c>
      <c r="M316" s="256">
        <v>5</v>
      </c>
    </row>
    <row r="317" spans="1:13" s="1" customFormat="1" x14ac:dyDescent="0.25">
      <c r="A317" s="10">
        <v>42316</v>
      </c>
      <c r="B317" s="60">
        <v>353.59375</v>
      </c>
      <c r="C317" s="45">
        <v>13.486458333333346</v>
      </c>
      <c r="D317" s="213">
        <v>424.57291666666669</v>
      </c>
      <c r="E317" s="76" t="s">
        <v>252</v>
      </c>
      <c r="K317" s="197">
        <v>0.39900000000000002</v>
      </c>
      <c r="L317" s="78">
        <f t="shared" si="8"/>
        <v>0.39900000000000002</v>
      </c>
      <c r="M317" s="256">
        <v>5</v>
      </c>
    </row>
    <row r="318" spans="1:13" s="1" customFormat="1" x14ac:dyDescent="0.25">
      <c r="A318" s="10">
        <v>42317</v>
      </c>
      <c r="B318" s="60">
        <v>374.20833333333331</v>
      </c>
      <c r="C318" s="45">
        <v>13.381249999999985</v>
      </c>
      <c r="D318" s="213">
        <v>449.875</v>
      </c>
      <c r="E318" s="76" t="s">
        <v>252</v>
      </c>
      <c r="K318" s="197">
        <v>0.39900000000000002</v>
      </c>
      <c r="L318" s="78">
        <f t="shared" si="8"/>
        <v>0.39900000000000002</v>
      </c>
      <c r="M318" s="256">
        <v>5</v>
      </c>
    </row>
    <row r="319" spans="1:13" s="1" customFormat="1" x14ac:dyDescent="0.25">
      <c r="A319" s="10">
        <v>42318</v>
      </c>
      <c r="B319" s="60">
        <v>376.63541666666669</v>
      </c>
      <c r="C319" s="45">
        <v>12.719791666666664</v>
      </c>
      <c r="D319" s="213">
        <v>517.44791666666663</v>
      </c>
      <c r="E319" s="76" t="s">
        <v>252</v>
      </c>
      <c r="K319" s="197">
        <v>0.39900000000000002</v>
      </c>
      <c r="L319" s="78">
        <f t="shared" si="8"/>
        <v>0.39900000000000002</v>
      </c>
      <c r="M319" s="256">
        <v>5</v>
      </c>
    </row>
    <row r="320" spans="1:13" s="1" customFormat="1" x14ac:dyDescent="0.25">
      <c r="A320" s="10">
        <v>42319</v>
      </c>
      <c r="B320" s="60">
        <v>368.40625</v>
      </c>
      <c r="C320" s="45">
        <v>12.128124999999999</v>
      </c>
      <c r="D320" s="213">
        <v>541.01041666666663</v>
      </c>
      <c r="E320" s="76" t="s">
        <v>252</v>
      </c>
      <c r="K320" s="197">
        <v>0.39900000000000002</v>
      </c>
      <c r="L320" s="78">
        <f t="shared" si="8"/>
        <v>0.39900000000000002</v>
      </c>
      <c r="M320" s="256">
        <v>5</v>
      </c>
    </row>
    <row r="321" spans="1:13" s="1" customFormat="1" x14ac:dyDescent="0.25">
      <c r="A321" s="10">
        <v>42320</v>
      </c>
      <c r="B321" s="60">
        <v>367.9375</v>
      </c>
      <c r="C321" s="45">
        <v>12.008333333333333</v>
      </c>
      <c r="D321" s="213">
        <v>545.05208333333337</v>
      </c>
      <c r="E321" s="76" t="s">
        <v>252</v>
      </c>
      <c r="K321" s="197">
        <v>0.39900000000000002</v>
      </c>
      <c r="L321" s="78">
        <f t="shared" si="8"/>
        <v>0.39900000000000002</v>
      </c>
      <c r="M321" s="256">
        <v>5</v>
      </c>
    </row>
    <row r="322" spans="1:13" s="1" customFormat="1" x14ac:dyDescent="0.25">
      <c r="A322" s="10">
        <v>42321</v>
      </c>
      <c r="B322" s="60">
        <v>366.76041666666669</v>
      </c>
      <c r="C322" s="45">
        <v>11.948958333333337</v>
      </c>
      <c r="D322" s="213">
        <v>560.44791666666663</v>
      </c>
      <c r="E322" s="76" t="s">
        <v>252</v>
      </c>
      <c r="K322" s="197">
        <v>0.39900000000000002</v>
      </c>
      <c r="L322" s="78">
        <f t="shared" si="8"/>
        <v>0.39900000000000002</v>
      </c>
      <c r="M322" s="256">
        <v>5</v>
      </c>
    </row>
    <row r="323" spans="1:13" s="1" customFormat="1" x14ac:dyDescent="0.25">
      <c r="A323" s="10">
        <v>42322</v>
      </c>
      <c r="B323" s="60">
        <v>360.125</v>
      </c>
      <c r="C323" s="45">
        <v>12.045833333333333</v>
      </c>
      <c r="D323" s="213">
        <v>571.42708333333337</v>
      </c>
      <c r="E323" s="76" t="s">
        <v>252</v>
      </c>
      <c r="K323" s="197">
        <v>0.39900000000000002</v>
      </c>
      <c r="L323" s="78">
        <f t="shared" si="8"/>
        <v>0.39900000000000002</v>
      </c>
      <c r="M323" s="256">
        <v>5</v>
      </c>
    </row>
    <row r="324" spans="1:13" s="1" customFormat="1" x14ac:dyDescent="0.25">
      <c r="A324" s="10">
        <v>42323</v>
      </c>
      <c r="B324" s="60">
        <v>344.04166666666669</v>
      </c>
      <c r="C324" s="45">
        <v>12.128124999999999</v>
      </c>
      <c r="D324" s="213">
        <v>581.39583333333337</v>
      </c>
      <c r="E324" s="76" t="s">
        <v>252</v>
      </c>
      <c r="K324" s="197">
        <v>0.39900000000000002</v>
      </c>
      <c r="L324" s="78">
        <f t="shared" si="8"/>
        <v>0.39900000000000002</v>
      </c>
      <c r="M324" s="256">
        <v>5</v>
      </c>
    </row>
    <row r="325" spans="1:13" s="1" customFormat="1" x14ac:dyDescent="0.25">
      <c r="A325" s="10">
        <v>42324</v>
      </c>
      <c r="B325" s="60">
        <v>331.69791666666669</v>
      </c>
      <c r="C325" s="45">
        <v>11.100000000000007</v>
      </c>
      <c r="D325" s="213">
        <v>603.11458333333337</v>
      </c>
      <c r="E325" s="76" t="s">
        <v>252</v>
      </c>
      <c r="K325" s="197">
        <v>0.39900000000000002</v>
      </c>
      <c r="L325" s="78">
        <f t="shared" si="8"/>
        <v>0.39900000000000002</v>
      </c>
      <c r="M325" s="256">
        <v>5</v>
      </c>
    </row>
    <row r="326" spans="1:13" s="1" customFormat="1" x14ac:dyDescent="0.25">
      <c r="A326" s="10">
        <v>42325</v>
      </c>
      <c r="B326" s="60">
        <v>323.75</v>
      </c>
      <c r="C326" s="45">
        <v>10.264583333333343</v>
      </c>
      <c r="D326" s="213">
        <v>606.15625</v>
      </c>
      <c r="E326" s="76" t="s">
        <v>252</v>
      </c>
      <c r="K326" s="197">
        <v>0.39900000000000002</v>
      </c>
      <c r="L326" s="78">
        <f t="shared" si="8"/>
        <v>0.39900000000000002</v>
      </c>
      <c r="M326" s="256">
        <v>5</v>
      </c>
    </row>
    <row r="327" spans="1:13" s="1" customFormat="1" x14ac:dyDescent="0.25">
      <c r="A327" s="10">
        <v>42326</v>
      </c>
      <c r="B327" s="60">
        <v>321.08333333333331</v>
      </c>
      <c r="C327" s="45">
        <v>10.43541666666667</v>
      </c>
      <c r="D327" s="213">
        <v>601.82291666666663</v>
      </c>
      <c r="E327" s="76" t="s">
        <v>252</v>
      </c>
      <c r="K327" s="197">
        <v>0.39900000000000002</v>
      </c>
      <c r="L327" s="78">
        <f t="shared" si="8"/>
        <v>0.39900000000000002</v>
      </c>
      <c r="M327" s="256">
        <v>5</v>
      </c>
    </row>
    <row r="328" spans="1:13" s="1" customFormat="1" x14ac:dyDescent="0.25">
      <c r="A328" s="10">
        <v>42327</v>
      </c>
      <c r="B328" s="60">
        <v>324.41666666666669</v>
      </c>
      <c r="C328" s="45">
        <v>10.88125</v>
      </c>
      <c r="D328" s="213">
        <v>607.01041666666663</v>
      </c>
      <c r="E328" s="76" t="s">
        <v>252</v>
      </c>
      <c r="K328" s="197">
        <v>0.39900000000000002</v>
      </c>
      <c r="L328" s="78">
        <f t="shared" si="8"/>
        <v>0.39900000000000002</v>
      </c>
      <c r="M328" s="256">
        <v>5</v>
      </c>
    </row>
    <row r="329" spans="1:13" s="1" customFormat="1" x14ac:dyDescent="0.25">
      <c r="A329" s="10">
        <v>42328</v>
      </c>
      <c r="B329" s="60">
        <v>320.79487179487177</v>
      </c>
      <c r="C329" s="45">
        <v>11.194871794871798</v>
      </c>
      <c r="D329" s="213">
        <v>618.56410256410254</v>
      </c>
      <c r="E329" s="76" t="s">
        <v>304</v>
      </c>
      <c r="K329" s="197">
        <v>0.39900000000000002</v>
      </c>
      <c r="L329" s="78">
        <f t="shared" si="8"/>
        <v>0.39900000000000002</v>
      </c>
      <c r="M329" s="256">
        <v>5</v>
      </c>
    </row>
    <row r="330" spans="1:13" s="1" customFormat="1" x14ac:dyDescent="0.25">
      <c r="A330" s="10">
        <v>42329</v>
      </c>
      <c r="B330" s="60">
        <v>313</v>
      </c>
      <c r="C330" s="45">
        <v>11.9</v>
      </c>
      <c r="D330" s="213">
        <v>625</v>
      </c>
      <c r="E330" s="76" t="s">
        <v>304</v>
      </c>
      <c r="K330" s="197">
        <v>0.39900000000000002</v>
      </c>
      <c r="L330" s="78">
        <f t="shared" si="8"/>
        <v>0.39900000000000002</v>
      </c>
      <c r="M330" s="256">
        <v>5</v>
      </c>
    </row>
    <row r="331" spans="1:13" s="1" customFormat="1" x14ac:dyDescent="0.25">
      <c r="A331" s="10">
        <v>42330</v>
      </c>
      <c r="B331" s="60">
        <v>314</v>
      </c>
      <c r="C331" s="45">
        <v>12.1</v>
      </c>
      <c r="D331" s="213">
        <v>631</v>
      </c>
      <c r="E331" s="76" t="s">
        <v>304</v>
      </c>
      <c r="K331" s="197">
        <v>0.39900000000000002</v>
      </c>
      <c r="L331" s="78">
        <f t="shared" si="8"/>
        <v>0.39900000000000002</v>
      </c>
      <c r="M331" s="256">
        <v>5</v>
      </c>
    </row>
    <row r="332" spans="1:13" s="1" customFormat="1" x14ac:dyDescent="0.25">
      <c r="A332" s="10">
        <v>42331</v>
      </c>
      <c r="B332" s="60">
        <v>312</v>
      </c>
      <c r="C332" s="45">
        <v>12.4</v>
      </c>
      <c r="D332" s="213">
        <v>660</v>
      </c>
      <c r="E332" s="76" t="s">
        <v>304</v>
      </c>
      <c r="K332" s="197">
        <v>0.39900000000000002</v>
      </c>
      <c r="L332" s="78">
        <f t="shared" si="8"/>
        <v>0.39900000000000002</v>
      </c>
      <c r="M332" s="256">
        <v>5</v>
      </c>
    </row>
    <row r="333" spans="1:13" s="1" customFormat="1" x14ac:dyDescent="0.25">
      <c r="A333" s="10">
        <v>42332</v>
      </c>
      <c r="B333" s="60">
        <v>308</v>
      </c>
      <c r="C333" s="45">
        <v>12.1</v>
      </c>
      <c r="D333" s="213">
        <v>694</v>
      </c>
      <c r="E333" s="76" t="s">
        <v>304</v>
      </c>
      <c r="K333" s="197">
        <v>0.39900000000000002</v>
      </c>
      <c r="L333" s="78">
        <f t="shared" si="8"/>
        <v>0.39900000000000002</v>
      </c>
      <c r="M333" s="256">
        <v>5</v>
      </c>
    </row>
    <row r="334" spans="1:13" s="1" customFormat="1" x14ac:dyDescent="0.25">
      <c r="A334" s="10">
        <v>42333</v>
      </c>
      <c r="B334" s="60">
        <v>313</v>
      </c>
      <c r="C334" s="45">
        <v>11.3</v>
      </c>
      <c r="D334" s="213">
        <v>703</v>
      </c>
      <c r="E334" s="76" t="s">
        <v>304</v>
      </c>
      <c r="K334" s="197">
        <v>0.39900000000000002</v>
      </c>
      <c r="L334" s="78">
        <f t="shared" si="8"/>
        <v>0.39900000000000002</v>
      </c>
      <c r="M334" s="256">
        <v>5</v>
      </c>
    </row>
    <row r="335" spans="1:13" s="1" customFormat="1" x14ac:dyDescent="0.25">
      <c r="A335" s="10">
        <v>42334</v>
      </c>
      <c r="B335" s="60">
        <v>315</v>
      </c>
      <c r="C335" s="45">
        <v>10</v>
      </c>
      <c r="D335" s="213">
        <v>699</v>
      </c>
      <c r="E335" s="76" t="s">
        <v>304</v>
      </c>
      <c r="K335" s="197">
        <v>0.39900000000000002</v>
      </c>
      <c r="L335" s="78">
        <f t="shared" si="8"/>
        <v>0.39900000000000002</v>
      </c>
      <c r="M335" s="256">
        <v>5</v>
      </c>
    </row>
    <row r="336" spans="1:13" s="1" customFormat="1" x14ac:dyDescent="0.25">
      <c r="A336" s="10">
        <v>42335</v>
      </c>
      <c r="B336" s="60">
        <v>319</v>
      </c>
      <c r="C336" s="45">
        <v>9</v>
      </c>
      <c r="D336" s="213">
        <v>690</v>
      </c>
      <c r="E336" s="76" t="s">
        <v>304</v>
      </c>
      <c r="K336" s="197">
        <v>0.39900000000000002</v>
      </c>
      <c r="L336" s="78">
        <f t="shared" si="8"/>
        <v>0.39900000000000002</v>
      </c>
      <c r="M336" s="256">
        <v>5</v>
      </c>
    </row>
    <row r="337" spans="1:13" s="1" customFormat="1" x14ac:dyDescent="0.25">
      <c r="A337" s="10">
        <v>42336</v>
      </c>
      <c r="B337" s="60">
        <v>320</v>
      </c>
      <c r="C337" s="45">
        <v>8.4</v>
      </c>
      <c r="D337" s="213">
        <v>693</v>
      </c>
      <c r="E337" s="76" t="s">
        <v>304</v>
      </c>
      <c r="K337" s="197">
        <v>0.39900000000000002</v>
      </c>
      <c r="L337" s="78">
        <f t="shared" si="8"/>
        <v>0.39900000000000002</v>
      </c>
      <c r="M337" s="256">
        <v>5</v>
      </c>
    </row>
    <row r="338" spans="1:13" s="1" customFormat="1" x14ac:dyDescent="0.25">
      <c r="A338" s="10">
        <v>42337</v>
      </c>
      <c r="B338" s="60">
        <v>315</v>
      </c>
      <c r="C338" s="45">
        <v>8</v>
      </c>
      <c r="D338" s="213">
        <v>694</v>
      </c>
      <c r="E338" s="76" t="s">
        <v>304</v>
      </c>
      <c r="K338" s="197">
        <v>0.39900000000000002</v>
      </c>
      <c r="L338" s="78">
        <f t="shared" ref="L338:L369" si="9">AVERAGE(K335:K338)</f>
        <v>0.39900000000000002</v>
      </c>
      <c r="M338" s="256">
        <v>5</v>
      </c>
    </row>
    <row r="339" spans="1:13" s="1" customFormat="1" x14ac:dyDescent="0.25">
      <c r="A339" s="10">
        <v>42338</v>
      </c>
      <c r="B339" s="60">
        <v>320</v>
      </c>
      <c r="C339" s="45">
        <v>7.6</v>
      </c>
      <c r="D339" s="213">
        <v>745</v>
      </c>
      <c r="E339" s="76" t="s">
        <v>304</v>
      </c>
      <c r="K339" s="197">
        <v>0.39900000000000002</v>
      </c>
      <c r="L339" s="78">
        <f t="shared" si="9"/>
        <v>0.39900000000000002</v>
      </c>
      <c r="M339" s="256">
        <v>5</v>
      </c>
    </row>
    <row r="340" spans="1:13" s="1" customFormat="1" x14ac:dyDescent="0.25">
      <c r="A340" s="10">
        <v>42339</v>
      </c>
      <c r="B340" s="60">
        <v>322</v>
      </c>
      <c r="C340" s="45">
        <v>7.4</v>
      </c>
      <c r="D340" s="213">
        <v>875</v>
      </c>
      <c r="E340" s="76">
        <v>0.75</v>
      </c>
      <c r="K340" s="78">
        <f t="shared" ref="K340:K370" si="10">E340</f>
        <v>0.75</v>
      </c>
      <c r="L340" s="78">
        <f t="shared" si="9"/>
        <v>0.48675000000000002</v>
      </c>
      <c r="M340" s="256">
        <v>5</v>
      </c>
    </row>
    <row r="341" spans="1:13" s="1" customFormat="1" x14ac:dyDescent="0.25">
      <c r="A341" s="10">
        <v>42340</v>
      </c>
      <c r="B341" s="60">
        <v>322</v>
      </c>
      <c r="C341" s="45">
        <v>7.7</v>
      </c>
      <c r="D341" s="213">
        <v>927</v>
      </c>
      <c r="E341" s="76">
        <v>0.69</v>
      </c>
      <c r="K341" s="78">
        <f t="shared" si="10"/>
        <v>0.69</v>
      </c>
      <c r="L341" s="78">
        <f t="shared" si="9"/>
        <v>0.5595</v>
      </c>
      <c r="M341" s="256">
        <v>5</v>
      </c>
    </row>
    <row r="342" spans="1:13" s="1" customFormat="1" x14ac:dyDescent="0.25">
      <c r="A342" s="10">
        <v>42341</v>
      </c>
      <c r="B342" s="60">
        <v>328</v>
      </c>
      <c r="C342" s="45">
        <v>8.1</v>
      </c>
      <c r="D342" s="213">
        <v>994</v>
      </c>
      <c r="E342" s="76">
        <v>0.65</v>
      </c>
      <c r="K342" s="78">
        <f t="shared" si="10"/>
        <v>0.65</v>
      </c>
      <c r="L342" s="78">
        <f t="shared" si="9"/>
        <v>0.62224999999999997</v>
      </c>
      <c r="M342" s="256">
        <v>5</v>
      </c>
    </row>
    <row r="343" spans="1:13" s="1" customFormat="1" x14ac:dyDescent="0.25">
      <c r="A343" s="10">
        <v>42342</v>
      </c>
      <c r="B343" s="60">
        <v>325</v>
      </c>
      <c r="C343" s="45">
        <v>8.8000000000000007</v>
      </c>
      <c r="D343" s="213">
        <v>1010</v>
      </c>
      <c r="E343" s="76">
        <v>0.5</v>
      </c>
      <c r="K343" s="78">
        <f t="shared" si="10"/>
        <v>0.5</v>
      </c>
      <c r="L343" s="78">
        <f t="shared" si="9"/>
        <v>0.64749999999999996</v>
      </c>
      <c r="M343" s="256">
        <v>5</v>
      </c>
    </row>
    <row r="344" spans="1:13" s="1" customFormat="1" x14ac:dyDescent="0.25">
      <c r="A344" s="10">
        <v>42343</v>
      </c>
      <c r="B344" s="60">
        <v>322</v>
      </c>
      <c r="C344" s="45">
        <v>9.1</v>
      </c>
      <c r="D344" s="213">
        <v>962</v>
      </c>
      <c r="E344" s="76">
        <v>0.43</v>
      </c>
      <c r="K344" s="78">
        <f t="shared" si="10"/>
        <v>0.43</v>
      </c>
      <c r="L344" s="78">
        <f t="shared" si="9"/>
        <v>0.5675</v>
      </c>
      <c r="M344" s="256">
        <v>5</v>
      </c>
    </row>
    <row r="345" spans="1:13" s="1" customFormat="1" x14ac:dyDescent="0.25">
      <c r="A345" s="10">
        <v>42344</v>
      </c>
      <c r="B345" s="60">
        <v>328</v>
      </c>
      <c r="C345" s="45">
        <v>9.3000000000000007</v>
      </c>
      <c r="D345" s="213">
        <v>901</v>
      </c>
      <c r="E345" s="76" t="s">
        <v>304</v>
      </c>
      <c r="K345" s="197">
        <v>0.39900000000000002</v>
      </c>
      <c r="L345" s="78">
        <f t="shared" si="9"/>
        <v>0.49474999999999997</v>
      </c>
      <c r="M345" s="256">
        <v>5</v>
      </c>
    </row>
    <row r="346" spans="1:13" s="1" customFormat="1" x14ac:dyDescent="0.25">
      <c r="A346" s="10">
        <v>42345</v>
      </c>
      <c r="B346" s="60">
        <v>331</v>
      </c>
      <c r="C346" s="45">
        <v>10</v>
      </c>
      <c r="D346" s="213">
        <v>862</v>
      </c>
      <c r="E346" s="76" t="s">
        <v>304</v>
      </c>
      <c r="K346" s="197">
        <v>0.39900000000000002</v>
      </c>
      <c r="L346" s="78">
        <f t="shared" si="9"/>
        <v>0.432</v>
      </c>
      <c r="M346" s="256">
        <v>5</v>
      </c>
    </row>
    <row r="347" spans="1:13" s="1" customFormat="1" x14ac:dyDescent="0.25">
      <c r="A347" s="10">
        <v>42346</v>
      </c>
      <c r="B347" s="60">
        <v>335</v>
      </c>
      <c r="C347" s="45">
        <v>10.6</v>
      </c>
      <c r="D347" s="213">
        <v>842</v>
      </c>
      <c r="E347" s="76" t="s">
        <v>304</v>
      </c>
      <c r="K347" s="197">
        <v>0.39900000000000002</v>
      </c>
      <c r="L347" s="78">
        <f t="shared" si="9"/>
        <v>0.40675</v>
      </c>
      <c r="M347" s="256">
        <v>5</v>
      </c>
    </row>
    <row r="348" spans="1:13" s="1" customFormat="1" x14ac:dyDescent="0.25">
      <c r="A348" s="10">
        <v>42347</v>
      </c>
      <c r="B348" s="60">
        <v>333</v>
      </c>
      <c r="C348" s="45">
        <v>11.4</v>
      </c>
      <c r="D348" s="213">
        <v>829</v>
      </c>
      <c r="E348" s="76" t="s">
        <v>304</v>
      </c>
      <c r="K348" s="197">
        <v>0.39900000000000002</v>
      </c>
      <c r="L348" s="78">
        <f t="shared" si="9"/>
        <v>0.39900000000000002</v>
      </c>
      <c r="M348" s="256">
        <v>5</v>
      </c>
    </row>
    <row r="349" spans="1:13" s="1" customFormat="1" x14ac:dyDescent="0.25">
      <c r="A349" s="10">
        <v>42348</v>
      </c>
      <c r="B349" s="60">
        <v>333</v>
      </c>
      <c r="C349" s="45">
        <v>11.8</v>
      </c>
      <c r="D349" s="213">
        <v>822</v>
      </c>
      <c r="E349" s="76" t="s">
        <v>304</v>
      </c>
      <c r="K349" s="197">
        <v>0.39900000000000002</v>
      </c>
      <c r="L349" s="78">
        <f t="shared" si="9"/>
        <v>0.39900000000000002</v>
      </c>
      <c r="M349" s="256">
        <v>5</v>
      </c>
    </row>
    <row r="350" spans="1:13" s="1" customFormat="1" x14ac:dyDescent="0.25">
      <c r="A350" s="10">
        <v>42349</v>
      </c>
      <c r="B350" s="60">
        <v>335</v>
      </c>
      <c r="C350" s="45">
        <v>11.6</v>
      </c>
      <c r="D350" s="213">
        <v>802</v>
      </c>
      <c r="E350" s="76" t="s">
        <v>304</v>
      </c>
      <c r="K350" s="197">
        <v>0.39900000000000002</v>
      </c>
      <c r="L350" s="78">
        <f t="shared" si="9"/>
        <v>0.39900000000000002</v>
      </c>
      <c r="M350" s="256">
        <v>5</v>
      </c>
    </row>
    <row r="351" spans="1:13" s="1" customFormat="1" x14ac:dyDescent="0.25">
      <c r="A351" s="10">
        <v>42350</v>
      </c>
      <c r="B351" s="60">
        <v>330</v>
      </c>
      <c r="C351" s="45">
        <v>11</v>
      </c>
      <c r="D351" s="213">
        <v>812</v>
      </c>
      <c r="E351" s="76" t="s">
        <v>304</v>
      </c>
      <c r="K351" s="197">
        <v>0.39900000000000002</v>
      </c>
      <c r="L351" s="78">
        <f t="shared" si="9"/>
        <v>0.39900000000000002</v>
      </c>
      <c r="M351" s="256">
        <v>5</v>
      </c>
    </row>
    <row r="352" spans="1:13" s="1" customFormat="1" x14ac:dyDescent="0.25">
      <c r="A352" s="10">
        <v>42351</v>
      </c>
      <c r="B352" s="60">
        <v>335</v>
      </c>
      <c r="C352" s="45">
        <v>10.6</v>
      </c>
      <c r="D352" s="213">
        <v>835</v>
      </c>
      <c r="E352" s="76" t="s">
        <v>304</v>
      </c>
      <c r="K352" s="197">
        <v>0.39900000000000002</v>
      </c>
      <c r="L352" s="78">
        <f t="shared" si="9"/>
        <v>0.39900000000000002</v>
      </c>
      <c r="M352" s="256">
        <v>5</v>
      </c>
    </row>
    <row r="353" spans="1:13" s="1" customFormat="1" x14ac:dyDescent="0.25">
      <c r="A353" s="10">
        <v>42352</v>
      </c>
      <c r="B353" s="60">
        <v>355</v>
      </c>
      <c r="C353" s="45">
        <v>9.3000000000000007</v>
      </c>
      <c r="D353" s="213">
        <v>893</v>
      </c>
      <c r="E353" s="76" t="s">
        <v>304</v>
      </c>
      <c r="K353" s="197">
        <v>0.39900000000000002</v>
      </c>
      <c r="L353" s="78">
        <f t="shared" si="9"/>
        <v>0.39900000000000002</v>
      </c>
      <c r="M353" s="256">
        <v>5</v>
      </c>
    </row>
    <row r="354" spans="1:13" s="1" customFormat="1" x14ac:dyDescent="0.25">
      <c r="A354" s="10">
        <v>42353</v>
      </c>
      <c r="B354" s="60">
        <v>367</v>
      </c>
      <c r="C354" s="45">
        <v>8.4</v>
      </c>
      <c r="D354" s="213">
        <v>1030</v>
      </c>
      <c r="E354" s="76">
        <v>0.5</v>
      </c>
      <c r="K354" s="78">
        <f t="shared" si="10"/>
        <v>0.5</v>
      </c>
      <c r="L354" s="78">
        <f t="shared" si="9"/>
        <v>0.42425000000000002</v>
      </c>
      <c r="M354" s="256">
        <v>5</v>
      </c>
    </row>
    <row r="355" spans="1:13" s="1" customFormat="1" x14ac:dyDescent="0.25">
      <c r="A355" s="10">
        <v>42354</v>
      </c>
      <c r="B355" s="60">
        <v>373</v>
      </c>
      <c r="C355" s="45">
        <v>7.8</v>
      </c>
      <c r="D355" s="213">
        <v>1100</v>
      </c>
      <c r="E355" s="76">
        <v>0.63</v>
      </c>
      <c r="K355" s="78">
        <f t="shared" si="10"/>
        <v>0.63</v>
      </c>
      <c r="L355" s="78">
        <f t="shared" si="9"/>
        <v>0.48199999999999998</v>
      </c>
      <c r="M355" s="256">
        <v>5</v>
      </c>
    </row>
    <row r="356" spans="1:13" s="1" customFormat="1" x14ac:dyDescent="0.25">
      <c r="A356" s="10">
        <v>42355</v>
      </c>
      <c r="B356" s="60">
        <v>372</v>
      </c>
      <c r="C356" s="45">
        <v>7.5</v>
      </c>
      <c r="D356" s="213">
        <v>1040</v>
      </c>
      <c r="E356" s="76">
        <v>0.5</v>
      </c>
      <c r="K356" s="78">
        <f t="shared" si="10"/>
        <v>0.5</v>
      </c>
      <c r="L356" s="78">
        <f t="shared" si="9"/>
        <v>0.50724999999999998</v>
      </c>
      <c r="M356" s="256">
        <v>5</v>
      </c>
    </row>
    <row r="357" spans="1:13" s="1" customFormat="1" x14ac:dyDescent="0.25">
      <c r="A357" s="10">
        <v>42356</v>
      </c>
      <c r="B357" s="60">
        <v>367</v>
      </c>
      <c r="C357" s="45">
        <v>7.4</v>
      </c>
      <c r="D357" s="213">
        <v>1120</v>
      </c>
      <c r="E357" s="76">
        <v>0.63</v>
      </c>
      <c r="K357" s="78">
        <f t="shared" si="10"/>
        <v>0.63</v>
      </c>
      <c r="L357" s="78">
        <f t="shared" si="9"/>
        <v>0.56499999999999995</v>
      </c>
      <c r="M357" s="256">
        <v>5</v>
      </c>
    </row>
    <row r="358" spans="1:13" s="1" customFormat="1" x14ac:dyDescent="0.25">
      <c r="A358" s="10">
        <v>42357</v>
      </c>
      <c r="B358" s="60">
        <v>369</v>
      </c>
      <c r="C358" s="45">
        <v>8</v>
      </c>
      <c r="D358" s="213">
        <v>1270</v>
      </c>
      <c r="E358" s="76">
        <v>1.04</v>
      </c>
      <c r="K358" s="78">
        <f t="shared" si="10"/>
        <v>1.04</v>
      </c>
      <c r="L358" s="78">
        <f t="shared" si="9"/>
        <v>0.7</v>
      </c>
      <c r="M358" s="256">
        <v>5</v>
      </c>
    </row>
    <row r="359" spans="1:13" s="1" customFormat="1" x14ac:dyDescent="0.25">
      <c r="A359" s="10">
        <v>42358</v>
      </c>
      <c r="B359" s="60">
        <v>376</v>
      </c>
      <c r="C359" s="45">
        <v>8.3000000000000007</v>
      </c>
      <c r="D359" s="213">
        <v>1300</v>
      </c>
      <c r="E359" s="76">
        <v>1.3</v>
      </c>
      <c r="K359" s="78">
        <f t="shared" si="10"/>
        <v>1.3</v>
      </c>
      <c r="L359" s="78">
        <f t="shared" si="9"/>
        <v>0.86749999999999994</v>
      </c>
      <c r="M359" s="256">
        <v>5</v>
      </c>
    </row>
    <row r="360" spans="1:13" s="1" customFormat="1" x14ac:dyDescent="0.25">
      <c r="A360" s="10">
        <v>42359</v>
      </c>
      <c r="B360" s="60">
        <v>388</v>
      </c>
      <c r="C360" s="45">
        <v>8.5</v>
      </c>
      <c r="D360" s="213">
        <v>1240</v>
      </c>
      <c r="E360" s="76">
        <v>1.02</v>
      </c>
      <c r="K360" s="78">
        <f t="shared" si="10"/>
        <v>1.02</v>
      </c>
      <c r="L360" s="78">
        <f t="shared" si="9"/>
        <v>0.99749999999999994</v>
      </c>
      <c r="M360" s="256">
        <v>5</v>
      </c>
    </row>
    <row r="361" spans="1:13" s="1" customFormat="1" x14ac:dyDescent="0.25">
      <c r="A361" s="10">
        <v>42360</v>
      </c>
      <c r="B361" s="60">
        <v>406</v>
      </c>
      <c r="C361" s="45">
        <v>9.3000000000000007</v>
      </c>
      <c r="D361" s="213">
        <v>1210</v>
      </c>
      <c r="E361" s="76">
        <v>0.89</v>
      </c>
      <c r="K361" s="78">
        <f t="shared" si="10"/>
        <v>0.89</v>
      </c>
      <c r="L361" s="78">
        <f t="shared" si="9"/>
        <v>1.0625</v>
      </c>
      <c r="M361" s="256">
        <v>5</v>
      </c>
    </row>
    <row r="362" spans="1:13" s="1" customFormat="1" x14ac:dyDescent="0.25">
      <c r="A362" s="10">
        <v>42361</v>
      </c>
      <c r="B362" s="60">
        <v>422</v>
      </c>
      <c r="C362" s="45">
        <v>9.9</v>
      </c>
      <c r="D362" s="213">
        <v>1210</v>
      </c>
      <c r="E362" s="76">
        <v>1.1299999999999999</v>
      </c>
      <c r="K362" s="78">
        <f t="shared" si="10"/>
        <v>1.1299999999999999</v>
      </c>
      <c r="L362" s="78">
        <f t="shared" si="9"/>
        <v>1.085</v>
      </c>
      <c r="M362" s="256">
        <v>5</v>
      </c>
    </row>
    <row r="363" spans="1:13" s="1" customFormat="1" x14ac:dyDescent="0.25">
      <c r="A363" s="10">
        <v>42362</v>
      </c>
      <c r="B363" s="60">
        <v>561</v>
      </c>
      <c r="C363" s="45">
        <v>9.3000000000000007</v>
      </c>
      <c r="D363" s="213">
        <v>1250</v>
      </c>
      <c r="E363" s="76">
        <v>1.43</v>
      </c>
      <c r="K363" s="78">
        <f t="shared" si="10"/>
        <v>1.43</v>
      </c>
      <c r="L363" s="78">
        <f t="shared" si="9"/>
        <v>1.1174999999999999</v>
      </c>
      <c r="M363" s="256">
        <v>5</v>
      </c>
    </row>
    <row r="364" spans="1:13" s="1" customFormat="1" x14ac:dyDescent="0.25">
      <c r="A364" s="10">
        <v>42363</v>
      </c>
      <c r="B364" s="60">
        <v>714</v>
      </c>
      <c r="C364" s="45">
        <v>8.9</v>
      </c>
      <c r="D364" s="213">
        <v>879</v>
      </c>
      <c r="E364" s="76">
        <v>0.81</v>
      </c>
      <c r="K364" s="78">
        <f t="shared" si="10"/>
        <v>0.81</v>
      </c>
      <c r="L364" s="78">
        <f t="shared" si="9"/>
        <v>1.0649999999999999</v>
      </c>
      <c r="M364" s="256">
        <v>5</v>
      </c>
    </row>
    <row r="365" spans="1:13" s="1" customFormat="1" x14ac:dyDescent="0.25">
      <c r="A365" s="10">
        <v>42364</v>
      </c>
      <c r="B365" s="60">
        <v>666</v>
      </c>
      <c r="C365" s="45">
        <v>7.9</v>
      </c>
      <c r="D365" s="213">
        <v>931</v>
      </c>
      <c r="E365" s="76">
        <v>0.82</v>
      </c>
      <c r="K365" s="78">
        <f t="shared" si="10"/>
        <v>0.82</v>
      </c>
      <c r="L365" s="78">
        <f t="shared" si="9"/>
        <v>1.0474999999999999</v>
      </c>
      <c r="M365" s="256">
        <v>5</v>
      </c>
    </row>
    <row r="366" spans="1:13" s="1" customFormat="1" x14ac:dyDescent="0.25">
      <c r="A366" s="10">
        <v>42365</v>
      </c>
      <c r="B366" s="60">
        <v>695</v>
      </c>
      <c r="C366" s="45">
        <v>7</v>
      </c>
      <c r="D366" s="213">
        <v>946</v>
      </c>
      <c r="E366" s="76">
        <v>0.84</v>
      </c>
      <c r="K366" s="78">
        <f t="shared" si="10"/>
        <v>0.84</v>
      </c>
      <c r="L366" s="78">
        <f t="shared" si="9"/>
        <v>0.97499999999999998</v>
      </c>
      <c r="M366" s="256">
        <v>5</v>
      </c>
    </row>
    <row r="367" spans="1:13" s="1" customFormat="1" x14ac:dyDescent="0.25">
      <c r="A367" s="10">
        <v>42366</v>
      </c>
      <c r="B367" s="60">
        <v>685</v>
      </c>
      <c r="C367" s="45">
        <v>7</v>
      </c>
      <c r="D367" s="213">
        <v>936</v>
      </c>
      <c r="E367" s="76">
        <v>0.95</v>
      </c>
      <c r="K367" s="78">
        <f t="shared" si="10"/>
        <v>0.95</v>
      </c>
      <c r="L367" s="78">
        <f t="shared" si="9"/>
        <v>0.85499999999999998</v>
      </c>
      <c r="M367" s="256">
        <v>5</v>
      </c>
    </row>
    <row r="368" spans="1:13" s="1" customFormat="1" x14ac:dyDescent="0.25">
      <c r="A368" s="10">
        <v>42367</v>
      </c>
      <c r="B368" s="60">
        <v>633</v>
      </c>
      <c r="C368" s="45">
        <v>6.8</v>
      </c>
      <c r="D368" s="213">
        <v>986</v>
      </c>
      <c r="E368" s="76">
        <v>1</v>
      </c>
      <c r="K368" s="78">
        <f t="shared" si="10"/>
        <v>1</v>
      </c>
      <c r="L368" s="78">
        <f t="shared" si="9"/>
        <v>0.90249999999999997</v>
      </c>
      <c r="M368" s="256">
        <v>5</v>
      </c>
    </row>
    <row r="369" spans="1:13" s="1" customFormat="1" x14ac:dyDescent="0.25">
      <c r="A369" s="10">
        <v>42368</v>
      </c>
      <c r="B369" s="60">
        <v>586</v>
      </c>
      <c r="C369" s="45">
        <v>6.6</v>
      </c>
      <c r="D369" s="213">
        <v>1010</v>
      </c>
      <c r="E369" s="76">
        <v>1.04</v>
      </c>
      <c r="K369" s="78">
        <f t="shared" si="10"/>
        <v>1.04</v>
      </c>
      <c r="L369" s="78">
        <f t="shared" si="9"/>
        <v>0.95750000000000002</v>
      </c>
      <c r="M369" s="256">
        <v>5</v>
      </c>
    </row>
    <row r="370" spans="1:13" s="1" customFormat="1" x14ac:dyDescent="0.25">
      <c r="A370" s="11">
        <v>42369</v>
      </c>
      <c r="B370" s="61">
        <v>550</v>
      </c>
      <c r="C370" s="52">
        <v>6.7</v>
      </c>
      <c r="D370" s="214">
        <v>1030</v>
      </c>
      <c r="E370" s="77">
        <v>1.08</v>
      </c>
      <c r="K370" s="78">
        <f t="shared" si="10"/>
        <v>1.08</v>
      </c>
      <c r="L370" s="78"/>
      <c r="M370" s="256"/>
    </row>
    <row r="371" spans="1:13" ht="15" x14ac:dyDescent="0.25">
      <c r="A371" s="6" t="s">
        <v>96</v>
      </c>
    </row>
    <row r="372" spans="1:13" x14ac:dyDescent="0.2">
      <c r="A372" s="3" t="s">
        <v>238</v>
      </c>
    </row>
    <row r="373" spans="1:13" ht="15" x14ac:dyDescent="0.25">
      <c r="A373" s="21" t="s">
        <v>243</v>
      </c>
    </row>
    <row r="376" spans="1:13" ht="15" x14ac:dyDescent="0.25">
      <c r="A376" s="6" t="s">
        <v>168</v>
      </c>
    </row>
    <row r="377" spans="1:13" ht="60" customHeight="1" x14ac:dyDescent="0.2">
      <c r="A377" s="14" t="s">
        <v>80</v>
      </c>
      <c r="B377" s="14" t="s">
        <v>97</v>
      </c>
      <c r="C377" s="14" t="s">
        <v>98</v>
      </c>
      <c r="D377" s="199" t="s">
        <v>166</v>
      </c>
      <c r="E377" s="14" t="s">
        <v>167</v>
      </c>
    </row>
    <row r="378" spans="1:13" ht="15" x14ac:dyDescent="0.2">
      <c r="A378" s="14" t="s">
        <v>84</v>
      </c>
      <c r="B378" s="14" t="s">
        <v>86</v>
      </c>
      <c r="C378" s="14" t="s">
        <v>86</v>
      </c>
      <c r="D378" s="199" t="s">
        <v>86</v>
      </c>
      <c r="E378" s="14" t="s">
        <v>86</v>
      </c>
    </row>
    <row r="379" spans="1:13" ht="15" x14ac:dyDescent="0.2">
      <c r="A379" s="14" t="s">
        <v>87</v>
      </c>
      <c r="B379" s="14" t="s">
        <v>102</v>
      </c>
      <c r="C379" s="14" t="s">
        <v>89</v>
      </c>
      <c r="D379" s="199" t="s">
        <v>90</v>
      </c>
      <c r="E379" s="14" t="s">
        <v>165</v>
      </c>
    </row>
    <row r="380" spans="1:13" x14ac:dyDescent="0.2">
      <c r="A380" s="69">
        <v>42005</v>
      </c>
      <c r="B380" s="201">
        <f>ROUND(SUM(B6:B36)*1.9835,-1)</f>
        <v>23630</v>
      </c>
      <c r="C380" s="79">
        <f t="shared" ref="C380:D380" si="11">AVERAGE(C6:C36)</f>
        <v>10.338709677419358</v>
      </c>
      <c r="D380" s="201">
        <f t="shared" si="11"/>
        <v>1496</v>
      </c>
      <c r="E380" s="79">
        <f>AVERAGE(E6:E36)</f>
        <v>0.66995652173913056</v>
      </c>
    </row>
    <row r="381" spans="1:13" x14ac:dyDescent="0.2">
      <c r="A381" s="16">
        <v>42050</v>
      </c>
      <c r="B381" s="203">
        <f>ROUND(SUM(B37:B64)*1.9835,-1)</f>
        <v>19500</v>
      </c>
      <c r="C381" s="76">
        <f t="shared" ref="C381:D381" si="12">AVERAGE(C37:C64)</f>
        <v>14.689285714285715</v>
      </c>
      <c r="D381" s="203">
        <f t="shared" si="12"/>
        <v>1668.9285714285713</v>
      </c>
      <c r="E381" s="76">
        <f>AVERAGE(E37:E64)</f>
        <v>0.87567857142857153</v>
      </c>
    </row>
    <row r="382" spans="1:13" x14ac:dyDescent="0.2">
      <c r="A382" s="16">
        <v>42078</v>
      </c>
      <c r="B382" s="203">
        <f>ROUND(SUM(B65:B95)*1.9835,-1)</f>
        <v>16530</v>
      </c>
      <c r="C382" s="76">
        <f t="shared" ref="C382:D382" si="13">AVERAGE(C65:C95)</f>
        <v>18.36451612903226</v>
      </c>
      <c r="D382" s="203">
        <f t="shared" si="13"/>
        <v>2082.6666666666665</v>
      </c>
      <c r="E382" s="76">
        <f>AVERAGE(E65:E95)</f>
        <v>1.2979032258064516</v>
      </c>
    </row>
    <row r="383" spans="1:13" x14ac:dyDescent="0.2">
      <c r="A383" s="16">
        <v>42109</v>
      </c>
      <c r="B383" s="203">
        <f>ROUND(SUM(B96:B125)*1.9835,-1)</f>
        <v>11080</v>
      </c>
      <c r="C383" s="76">
        <f t="shared" ref="C383:D383" si="14">AVERAGE(C96:C125)</f>
        <v>19.634482758620685</v>
      </c>
      <c r="D383" s="203">
        <f t="shared" si="14"/>
        <v>1925.1724137931035</v>
      </c>
      <c r="E383" s="76">
        <f>AVERAGE(E96:E125)</f>
        <v>0.56782608695652159</v>
      </c>
    </row>
    <row r="384" spans="1:13" x14ac:dyDescent="0.2">
      <c r="A384" s="16">
        <v>42139</v>
      </c>
      <c r="B384" s="203">
        <f>ROUND(SUM(B126:B156)*1.9835,-1)</f>
        <v>7260</v>
      </c>
      <c r="C384" s="76">
        <f t="shared" ref="C384:D384" si="15">AVERAGE(C126:C156)</f>
        <v>22.253333333333334</v>
      </c>
      <c r="D384" s="203">
        <f t="shared" si="15"/>
        <v>1796.3333333333333</v>
      </c>
      <c r="E384" s="76">
        <f>AVERAGE(E126:E156)</f>
        <v>0.43166666666666664</v>
      </c>
    </row>
    <row r="385" spans="1:5" x14ac:dyDescent="0.2">
      <c r="A385" s="16">
        <v>42170</v>
      </c>
      <c r="B385" s="203">
        <f>ROUND(SUM(B157:B186)*1.9835,-1)</f>
        <v>3080</v>
      </c>
      <c r="C385" s="76">
        <f t="shared" ref="C385:D385" si="16">AVERAGE(C157:C186)</f>
        <v>25.70666666666666</v>
      </c>
      <c r="D385" s="203">
        <f t="shared" si="16"/>
        <v>1855</v>
      </c>
      <c r="E385" s="76">
        <f>AVERAGE(E157:E186)</f>
        <v>0.51611111111111119</v>
      </c>
    </row>
    <row r="386" spans="1:5" x14ac:dyDescent="0.2">
      <c r="A386" s="16">
        <v>42200</v>
      </c>
      <c r="B386" s="203">
        <f>ROUND(SUM(B187:B217)*1.9835,-1)</f>
        <v>2130</v>
      </c>
      <c r="C386" s="76">
        <f t="shared" ref="C386:D386" si="17">AVERAGE(C187:C217)</f>
        <v>25.900000000000002</v>
      </c>
      <c r="D386" s="203">
        <f t="shared" si="17"/>
        <v>1621.6129032258063</v>
      </c>
      <c r="E386" s="76">
        <f>AVERAGE(E187:E217)</f>
        <v>0.58186363636363625</v>
      </c>
    </row>
    <row r="387" spans="1:5" x14ac:dyDescent="0.2">
      <c r="A387" s="16">
        <v>42231</v>
      </c>
      <c r="B387" s="203">
        <f>ROUND(SUM(B218:B248)*1.9835,-1)</f>
        <v>3260</v>
      </c>
      <c r="C387" s="76">
        <f t="shared" ref="C387:D387" si="18">AVERAGE(C218:C248)</f>
        <v>24.7741935483871</v>
      </c>
      <c r="D387" s="203">
        <f t="shared" si="18"/>
        <v>1460.3225806451612</v>
      </c>
      <c r="E387" s="76">
        <f>AVERAGE(E218:E248)</f>
        <v>0.45992307692307688</v>
      </c>
    </row>
    <row r="388" spans="1:5" x14ac:dyDescent="0.2">
      <c r="A388" s="16">
        <v>42262</v>
      </c>
      <c r="B388" s="203">
        <f>ROUND(SUM(B249:B278)*1.9835,-1)</f>
        <v>1850</v>
      </c>
      <c r="C388" s="76">
        <f t="shared" ref="C388:D388" si="19">AVERAGE(C249:C278)</f>
        <v>21.893958333333337</v>
      </c>
      <c r="D388" s="203">
        <f t="shared" si="19"/>
        <v>1315.533854166667</v>
      </c>
      <c r="E388" s="76">
        <f>AVERAGE(E249:E278)</f>
        <v>0.46825000000000006</v>
      </c>
    </row>
    <row r="389" spans="1:5" x14ac:dyDescent="0.2">
      <c r="A389" s="16">
        <v>42292</v>
      </c>
      <c r="B389" s="203">
        <f>ROUND(SUM(B279:B309)*1.9835,-1)</f>
        <v>8970</v>
      </c>
      <c r="C389" s="76">
        <f t="shared" ref="C389:D389" si="20">AVERAGE(C279:C309)</f>
        <v>19.877673158316174</v>
      </c>
      <c r="D389" s="203">
        <f t="shared" si="20"/>
        <v>789.8900462962963</v>
      </c>
      <c r="E389" s="76" t="s">
        <v>304</v>
      </c>
    </row>
    <row r="390" spans="1:5" x14ac:dyDescent="0.2">
      <c r="A390" s="16">
        <v>42323</v>
      </c>
      <c r="B390" s="203">
        <f>ROUND(SUM(B310:B339)*1.9835,-1)</f>
        <v>21020</v>
      </c>
      <c r="C390" s="76">
        <f t="shared" ref="C390:D390" si="21">AVERAGE(C310:C339)</f>
        <v>12.203623504273505</v>
      </c>
      <c r="D390" s="203">
        <f t="shared" si="21"/>
        <v>548.64545619658122</v>
      </c>
      <c r="E390" s="76" t="s">
        <v>304</v>
      </c>
    </row>
    <row r="391" spans="1:5" x14ac:dyDescent="0.2">
      <c r="A391" s="73">
        <v>42353</v>
      </c>
      <c r="B391" s="206">
        <f>ROUND(SUM(B340:B370)*1.9835,-1)</f>
        <v>26110</v>
      </c>
      <c r="C391" s="77">
        <f t="shared" ref="C391:D391" si="22">AVERAGE(C340:C370)</f>
        <v>8.7741935483870979</v>
      </c>
      <c r="D391" s="206">
        <f t="shared" si="22"/>
        <v>995.29032258064512</v>
      </c>
      <c r="E391" s="77">
        <f>AVERAGE(E340:E370)</f>
        <v>0.84681818181818158</v>
      </c>
    </row>
    <row r="392" spans="1:5" ht="15" x14ac:dyDescent="0.25">
      <c r="A392" s="6" t="s">
        <v>96</v>
      </c>
    </row>
  </sheetData>
  <hyperlinks>
    <hyperlink ref="A373" r:id="rId1"/>
  </hyperlinks>
  <pageMargins left="0.7" right="0.7" top="0.75" bottom="0.75" header="0.3" footer="0.3"/>
  <pageSetup scale="88" fitToHeight="0" orientation="portrait" r:id="rId2"/>
  <ignoredErrors>
    <ignoredError sqref="L140:L36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F142"/>
  <sheetViews>
    <sheetView zoomScale="80" zoomScaleNormal="80" workbookViewId="0">
      <selection activeCell="B24" sqref="B24"/>
    </sheetView>
  </sheetViews>
  <sheetFormatPr defaultColWidth="9.140625" defaultRowHeight="14.25" x14ac:dyDescent="0.2"/>
  <cols>
    <col min="1" max="1" width="14.28515625" style="3" customWidth="1"/>
    <col min="2" max="2" width="121.7109375" style="3" customWidth="1"/>
    <col min="3" max="16384" width="9.140625" style="3"/>
  </cols>
  <sheetData>
    <row r="1" spans="1:6" x14ac:dyDescent="0.2">
      <c r="A1" s="2"/>
      <c r="B1" s="2"/>
      <c r="C1" s="2"/>
      <c r="D1" s="2"/>
      <c r="E1" s="2"/>
      <c r="F1" s="2"/>
    </row>
    <row r="2" spans="1:6" ht="20.25" x14ac:dyDescent="0.2">
      <c r="A2" s="2"/>
      <c r="B2" s="4" t="s">
        <v>14</v>
      </c>
      <c r="C2" s="2"/>
      <c r="D2" s="2"/>
      <c r="E2" s="2"/>
      <c r="F2" s="2"/>
    </row>
    <row r="3" spans="1:6" ht="20.25" x14ac:dyDescent="0.2">
      <c r="A3" s="2"/>
      <c r="B3" s="4" t="s">
        <v>15</v>
      </c>
      <c r="C3" s="2"/>
      <c r="D3" s="2"/>
      <c r="E3" s="2"/>
      <c r="F3" s="2"/>
    </row>
    <row r="4" spans="1:6" x14ac:dyDescent="0.2">
      <c r="A4" s="328"/>
      <c r="B4" s="328"/>
      <c r="C4" s="2"/>
      <c r="D4" s="2"/>
      <c r="E4" s="2"/>
      <c r="F4" s="2"/>
    </row>
    <row r="5" spans="1:6" ht="20.25" x14ac:dyDescent="0.2">
      <c r="A5" s="329" t="s">
        <v>73</v>
      </c>
      <c r="B5" s="329"/>
      <c r="C5" s="2"/>
      <c r="D5" s="2"/>
      <c r="E5" s="2"/>
      <c r="F5" s="2"/>
    </row>
    <row r="6" spans="1:6" ht="20.25" x14ac:dyDescent="0.3">
      <c r="A6" s="182"/>
      <c r="B6" s="182"/>
      <c r="C6" s="2"/>
      <c r="D6" s="2"/>
      <c r="E6" s="2"/>
      <c r="F6" s="2"/>
    </row>
    <row r="7" spans="1:6" ht="20.25" x14ac:dyDescent="0.3">
      <c r="A7" s="182" t="s">
        <v>47</v>
      </c>
      <c r="B7" s="182" t="s">
        <v>72</v>
      </c>
      <c r="C7" s="2"/>
      <c r="D7" s="2"/>
      <c r="E7" s="2"/>
      <c r="F7" s="2"/>
    </row>
    <row r="8" spans="1:6" ht="20.25" x14ac:dyDescent="0.3">
      <c r="A8" s="182" t="s">
        <v>48</v>
      </c>
      <c r="B8" s="182" t="s">
        <v>49</v>
      </c>
      <c r="C8" s="2"/>
      <c r="D8" s="2"/>
      <c r="E8" s="2"/>
      <c r="F8" s="2"/>
    </row>
    <row r="9" spans="1:6" ht="20.25" x14ac:dyDescent="0.3">
      <c r="A9" s="182"/>
      <c r="B9" s="182"/>
      <c r="C9" s="2"/>
      <c r="D9" s="2"/>
      <c r="E9" s="2"/>
      <c r="F9" s="2"/>
    </row>
    <row r="10" spans="1:6" ht="20.25" x14ac:dyDescent="0.3">
      <c r="A10" s="182" t="s">
        <v>16</v>
      </c>
      <c r="B10" s="182" t="s">
        <v>50</v>
      </c>
      <c r="C10" s="2"/>
      <c r="D10" s="2"/>
      <c r="E10" s="2"/>
      <c r="F10" s="2"/>
    </row>
    <row r="11" spans="1:6" ht="20.25" x14ac:dyDescent="0.3">
      <c r="A11" s="182" t="s">
        <v>17</v>
      </c>
      <c r="B11" s="182" t="s">
        <v>74</v>
      </c>
      <c r="C11" s="2"/>
      <c r="D11" s="2"/>
      <c r="E11" s="2"/>
      <c r="F11" s="2"/>
    </row>
    <row r="12" spans="1:6" ht="20.25" x14ac:dyDescent="0.3">
      <c r="A12" s="182" t="s">
        <v>18</v>
      </c>
      <c r="B12" s="182" t="s">
        <v>75</v>
      </c>
      <c r="C12" s="2"/>
      <c r="D12" s="2"/>
      <c r="E12" s="2"/>
      <c r="F12" s="2"/>
    </row>
    <row r="13" spans="1:6" ht="20.25" x14ac:dyDescent="0.3">
      <c r="A13" s="182" t="s">
        <v>19</v>
      </c>
      <c r="B13" s="182" t="s">
        <v>74</v>
      </c>
      <c r="C13" s="2"/>
      <c r="D13" s="2"/>
      <c r="E13" s="2"/>
      <c r="F13" s="2"/>
    </row>
    <row r="14" spans="1:6" ht="20.25" x14ac:dyDescent="0.3">
      <c r="A14" s="182" t="s">
        <v>20</v>
      </c>
      <c r="B14" s="182" t="s">
        <v>51</v>
      </c>
      <c r="C14" s="2"/>
      <c r="D14" s="2"/>
      <c r="E14" s="2"/>
      <c r="F14" s="2"/>
    </row>
    <row r="15" spans="1:6" ht="20.25" x14ac:dyDescent="0.3">
      <c r="A15" s="182" t="s">
        <v>21</v>
      </c>
      <c r="B15" s="182" t="s">
        <v>52</v>
      </c>
      <c r="C15" s="2"/>
      <c r="D15" s="2"/>
      <c r="E15" s="2"/>
      <c r="F15" s="2"/>
    </row>
    <row r="16" spans="1:6" ht="20.25" x14ac:dyDescent="0.3">
      <c r="A16" s="182" t="s">
        <v>22</v>
      </c>
      <c r="B16" s="182" t="s">
        <v>74</v>
      </c>
      <c r="C16" s="2"/>
      <c r="D16" s="2"/>
      <c r="E16" s="2"/>
      <c r="F16" s="2"/>
    </row>
    <row r="17" spans="1:6" ht="20.25" x14ac:dyDescent="0.3">
      <c r="A17" s="182" t="s">
        <v>23</v>
      </c>
      <c r="B17" s="182" t="s">
        <v>53</v>
      </c>
      <c r="C17" s="2"/>
      <c r="D17" s="2"/>
      <c r="E17" s="2"/>
      <c r="F17" s="2"/>
    </row>
    <row r="18" spans="1:6" ht="20.25" x14ac:dyDescent="0.3">
      <c r="A18" s="182" t="s">
        <v>24</v>
      </c>
      <c r="B18" s="182" t="s">
        <v>54</v>
      </c>
      <c r="C18" s="2"/>
      <c r="D18" s="2"/>
      <c r="E18" s="2"/>
      <c r="F18" s="2"/>
    </row>
    <row r="19" spans="1:6" ht="20.25" x14ac:dyDescent="0.3">
      <c r="A19" s="182" t="s">
        <v>25</v>
      </c>
      <c r="B19" s="182" t="s">
        <v>55</v>
      </c>
      <c r="C19" s="2"/>
      <c r="D19" s="2"/>
      <c r="E19" s="2"/>
      <c r="F19" s="2"/>
    </row>
    <row r="20" spans="1:6" ht="20.25" x14ac:dyDescent="0.3">
      <c r="A20" s="182" t="s">
        <v>26</v>
      </c>
      <c r="B20" s="182" t="s">
        <v>56</v>
      </c>
      <c r="C20" s="2"/>
      <c r="D20" s="2"/>
      <c r="E20" s="2"/>
      <c r="F20" s="2"/>
    </row>
    <row r="21" spans="1:6" ht="20.25" x14ac:dyDescent="0.3">
      <c r="A21" s="182" t="s">
        <v>27</v>
      </c>
      <c r="B21" s="182" t="s">
        <v>74</v>
      </c>
      <c r="C21" s="2"/>
      <c r="D21" s="2"/>
      <c r="E21" s="2"/>
      <c r="F21" s="2"/>
    </row>
    <row r="22" spans="1:6" ht="20.25" x14ac:dyDescent="0.3">
      <c r="A22" s="182" t="s">
        <v>28</v>
      </c>
      <c r="B22" s="182" t="s">
        <v>57</v>
      </c>
      <c r="C22" s="2"/>
      <c r="D22" s="2"/>
      <c r="E22" s="2"/>
      <c r="F22" s="2"/>
    </row>
    <row r="23" spans="1:6" ht="20.25" x14ac:dyDescent="0.3">
      <c r="A23" s="182" t="s">
        <v>29</v>
      </c>
      <c r="B23" s="182" t="s">
        <v>58</v>
      </c>
      <c r="C23" s="2"/>
      <c r="D23" s="2"/>
      <c r="E23" s="2"/>
      <c r="F23" s="2"/>
    </row>
    <row r="24" spans="1:6" ht="20.25" x14ac:dyDescent="0.3">
      <c r="A24" s="182" t="s">
        <v>30</v>
      </c>
      <c r="B24" s="182" t="s">
        <v>59</v>
      </c>
      <c r="C24" s="2"/>
      <c r="D24" s="2"/>
      <c r="E24" s="2"/>
      <c r="F24" s="2"/>
    </row>
    <row r="25" spans="1:6" ht="20.25" x14ac:dyDescent="0.3">
      <c r="A25" s="182" t="s">
        <v>31</v>
      </c>
      <c r="B25" s="182" t="s">
        <v>60</v>
      </c>
      <c r="C25" s="2"/>
      <c r="D25" s="2"/>
      <c r="E25" s="2"/>
      <c r="F25" s="2"/>
    </row>
    <row r="26" spans="1:6" ht="20.25" x14ac:dyDescent="0.3">
      <c r="A26" s="182" t="s">
        <v>32</v>
      </c>
      <c r="B26" s="182" t="s">
        <v>74</v>
      </c>
      <c r="C26" s="2"/>
      <c r="D26" s="2"/>
      <c r="E26" s="2"/>
      <c r="F26" s="2"/>
    </row>
    <row r="27" spans="1:6" ht="20.25" x14ac:dyDescent="0.3">
      <c r="A27" s="182" t="s">
        <v>33</v>
      </c>
      <c r="B27" s="182" t="s">
        <v>61</v>
      </c>
      <c r="C27" s="2"/>
      <c r="D27" s="2"/>
      <c r="E27" s="2"/>
      <c r="F27" s="2"/>
    </row>
    <row r="28" spans="1:6" ht="20.25" x14ac:dyDescent="0.3">
      <c r="A28" s="182" t="s">
        <v>34</v>
      </c>
      <c r="B28" s="182" t="s">
        <v>62</v>
      </c>
      <c r="C28" s="2"/>
      <c r="D28" s="2"/>
      <c r="E28" s="2"/>
      <c r="F28" s="2"/>
    </row>
    <row r="29" spans="1:6" ht="20.25" x14ac:dyDescent="0.3">
      <c r="A29" s="182" t="s">
        <v>35</v>
      </c>
      <c r="B29" s="182" t="s">
        <v>74</v>
      </c>
      <c r="C29" s="2"/>
      <c r="D29" s="2"/>
      <c r="E29" s="2"/>
      <c r="F29" s="2"/>
    </row>
    <row r="30" spans="1:6" ht="20.25" x14ac:dyDescent="0.3">
      <c r="A30" s="182" t="s">
        <v>77</v>
      </c>
      <c r="B30" s="182" t="s">
        <v>78</v>
      </c>
      <c r="C30" s="2"/>
      <c r="D30" s="2"/>
      <c r="E30" s="2"/>
      <c r="F30" s="2"/>
    </row>
    <row r="31" spans="1:6" ht="20.25" x14ac:dyDescent="0.3">
      <c r="A31" s="182" t="s">
        <v>36</v>
      </c>
      <c r="B31" s="182" t="s">
        <v>63</v>
      </c>
      <c r="C31" s="2"/>
      <c r="D31" s="2"/>
      <c r="E31" s="2"/>
      <c r="F31" s="2"/>
    </row>
    <row r="32" spans="1:6" ht="20.25" x14ac:dyDescent="0.3">
      <c r="A32" s="182" t="s">
        <v>37</v>
      </c>
      <c r="B32" s="182" t="s">
        <v>74</v>
      </c>
      <c r="C32" s="2"/>
      <c r="D32" s="2"/>
      <c r="E32" s="2"/>
      <c r="F32" s="2"/>
    </row>
    <row r="33" spans="1:6" ht="20.25" x14ac:dyDescent="0.3">
      <c r="A33" s="182" t="s">
        <v>38</v>
      </c>
      <c r="B33" s="182" t="s">
        <v>64</v>
      </c>
      <c r="C33" s="2"/>
      <c r="D33" s="2"/>
      <c r="E33" s="2"/>
      <c r="F33" s="2"/>
    </row>
    <row r="34" spans="1:6" ht="20.25" x14ac:dyDescent="0.3">
      <c r="A34" s="182" t="s">
        <v>39</v>
      </c>
      <c r="B34" s="183" t="s">
        <v>76</v>
      </c>
      <c r="C34" s="2"/>
      <c r="D34" s="2"/>
      <c r="E34" s="2"/>
      <c r="F34" s="2"/>
    </row>
    <row r="35" spans="1:6" ht="20.25" x14ac:dyDescent="0.3">
      <c r="A35" s="182" t="s">
        <v>40</v>
      </c>
      <c r="B35" s="182" t="s">
        <v>65</v>
      </c>
      <c r="C35" s="2"/>
      <c r="D35" s="2"/>
      <c r="E35" s="2"/>
      <c r="F35" s="2"/>
    </row>
    <row r="36" spans="1:6" ht="20.25" x14ac:dyDescent="0.3">
      <c r="A36" s="182" t="s">
        <v>41</v>
      </c>
      <c r="B36" s="182" t="s">
        <v>66</v>
      </c>
      <c r="C36" s="2"/>
      <c r="D36" s="2"/>
      <c r="E36" s="2"/>
      <c r="F36" s="2"/>
    </row>
    <row r="37" spans="1:6" ht="20.25" x14ac:dyDescent="0.3">
      <c r="A37" s="182" t="s">
        <v>42</v>
      </c>
      <c r="B37" s="182" t="s">
        <v>67</v>
      </c>
      <c r="C37" s="2"/>
      <c r="D37" s="2"/>
      <c r="E37" s="2"/>
      <c r="F37" s="2"/>
    </row>
    <row r="38" spans="1:6" ht="20.25" x14ac:dyDescent="0.3">
      <c r="A38" s="182" t="s">
        <v>43</v>
      </c>
      <c r="B38" s="182" t="s">
        <v>68</v>
      </c>
      <c r="C38" s="2"/>
      <c r="D38" s="2"/>
      <c r="E38" s="2"/>
      <c r="F38" s="2"/>
    </row>
    <row r="39" spans="1:6" ht="20.25" x14ac:dyDescent="0.3">
      <c r="A39" s="182" t="s">
        <v>44</v>
      </c>
      <c r="B39" s="182" t="s">
        <v>69</v>
      </c>
      <c r="C39" s="2"/>
      <c r="D39" s="2"/>
      <c r="E39" s="2"/>
      <c r="F39" s="2"/>
    </row>
    <row r="40" spans="1:6" ht="20.25" x14ac:dyDescent="0.3">
      <c r="A40" s="182" t="s">
        <v>45</v>
      </c>
      <c r="B40" s="182" t="s">
        <v>70</v>
      </c>
      <c r="C40" s="2"/>
      <c r="D40" s="2"/>
      <c r="E40" s="2"/>
      <c r="F40" s="2"/>
    </row>
    <row r="41" spans="1:6" s="186" customFormat="1" ht="19.5" customHeight="1" x14ac:dyDescent="0.3">
      <c r="A41" s="185" t="s">
        <v>46</v>
      </c>
      <c r="B41" s="185" t="s">
        <v>339</v>
      </c>
      <c r="C41" s="184"/>
      <c r="D41" s="184"/>
      <c r="E41" s="184"/>
      <c r="F41" s="184"/>
    </row>
    <row r="42" spans="1:6" s="86" customFormat="1" ht="20.25" x14ac:dyDescent="0.3">
      <c r="A42" s="182" t="s">
        <v>336</v>
      </c>
      <c r="B42" s="182" t="s">
        <v>340</v>
      </c>
      <c r="C42" s="2"/>
      <c r="D42" s="2"/>
      <c r="E42" s="2"/>
      <c r="F42" s="2"/>
    </row>
    <row r="43" spans="1:6" s="86" customFormat="1" ht="20.25" x14ac:dyDescent="0.3">
      <c r="A43" s="182" t="s">
        <v>337</v>
      </c>
      <c r="B43" s="182" t="s">
        <v>341</v>
      </c>
      <c r="C43" s="2"/>
      <c r="D43" s="2"/>
      <c r="E43" s="2"/>
      <c r="F43" s="2"/>
    </row>
    <row r="44" spans="1:6" ht="20.25" x14ac:dyDescent="0.3">
      <c r="A44" s="182" t="s">
        <v>338</v>
      </c>
      <c r="B44" s="182" t="s">
        <v>71</v>
      </c>
      <c r="C44" s="2"/>
      <c r="D44" s="2"/>
      <c r="E44" s="2"/>
      <c r="F44" s="2"/>
    </row>
    <row r="45" spans="1:6" x14ac:dyDescent="0.2">
      <c r="A45" s="2"/>
      <c r="B45" s="2"/>
      <c r="C45" s="2"/>
      <c r="D45" s="2"/>
      <c r="E45" s="2"/>
      <c r="F45" s="2"/>
    </row>
    <row r="46" spans="1:6" x14ac:dyDescent="0.2">
      <c r="A46" s="2"/>
      <c r="B46" s="2"/>
      <c r="C46" s="2"/>
      <c r="D46" s="2"/>
      <c r="E46" s="2"/>
      <c r="F46" s="2"/>
    </row>
    <row r="47" spans="1:6" x14ac:dyDescent="0.2">
      <c r="A47" s="2"/>
      <c r="B47" s="2"/>
      <c r="C47" s="2"/>
      <c r="D47" s="2"/>
      <c r="E47" s="2"/>
      <c r="F47" s="2"/>
    </row>
    <row r="48" spans="1:6" x14ac:dyDescent="0.2">
      <c r="A48" s="2"/>
      <c r="B48" s="2"/>
      <c r="C48" s="2"/>
      <c r="D48" s="2"/>
      <c r="E48" s="2"/>
      <c r="F48" s="2"/>
    </row>
    <row r="49" spans="1:6" x14ac:dyDescent="0.2">
      <c r="A49" s="2"/>
      <c r="B49" s="2"/>
      <c r="C49" s="2"/>
      <c r="D49" s="2"/>
      <c r="E49" s="2"/>
      <c r="F49" s="2"/>
    </row>
    <row r="50" spans="1:6" x14ac:dyDescent="0.2">
      <c r="A50" s="2"/>
      <c r="B50" s="2"/>
      <c r="C50" s="2"/>
      <c r="D50" s="2"/>
      <c r="E50" s="2"/>
      <c r="F50" s="2"/>
    </row>
    <row r="51" spans="1:6" x14ac:dyDescent="0.2">
      <c r="A51" s="2"/>
      <c r="B51" s="2"/>
      <c r="C51" s="2"/>
      <c r="D51" s="2"/>
      <c r="E51" s="2"/>
      <c r="F51" s="2"/>
    </row>
    <row r="52" spans="1:6" x14ac:dyDescent="0.2">
      <c r="A52" s="2"/>
      <c r="B52" s="2"/>
      <c r="C52" s="2"/>
      <c r="D52" s="2"/>
      <c r="E52" s="2"/>
      <c r="F52" s="2"/>
    </row>
    <row r="53" spans="1:6" x14ac:dyDescent="0.2">
      <c r="A53" s="2"/>
      <c r="B53" s="2"/>
      <c r="C53" s="2"/>
      <c r="D53" s="2"/>
      <c r="E53" s="2"/>
      <c r="F53" s="2"/>
    </row>
    <row r="54" spans="1:6" x14ac:dyDescent="0.2">
      <c r="A54" s="2"/>
      <c r="B54" s="2"/>
      <c r="C54" s="2"/>
      <c r="D54" s="2"/>
      <c r="E54" s="2"/>
      <c r="F54" s="2"/>
    </row>
    <row r="55" spans="1:6" x14ac:dyDescent="0.2">
      <c r="A55" s="2"/>
      <c r="B55" s="2"/>
      <c r="C55" s="2"/>
      <c r="D55" s="2"/>
      <c r="E55" s="2"/>
      <c r="F55" s="2"/>
    </row>
    <row r="56" spans="1:6" x14ac:dyDescent="0.2">
      <c r="A56" s="2"/>
      <c r="B56" s="2"/>
      <c r="C56" s="2"/>
      <c r="D56" s="2"/>
      <c r="E56" s="2"/>
      <c r="F56" s="2"/>
    </row>
    <row r="57" spans="1:6" x14ac:dyDescent="0.2">
      <c r="A57" s="2"/>
      <c r="B57" s="2"/>
      <c r="C57" s="2"/>
      <c r="D57" s="2"/>
      <c r="E57" s="2"/>
      <c r="F57" s="2"/>
    </row>
    <row r="58" spans="1:6" x14ac:dyDescent="0.2">
      <c r="A58" s="2"/>
      <c r="B58" s="2"/>
      <c r="C58" s="2"/>
      <c r="D58" s="2"/>
      <c r="E58" s="2"/>
      <c r="F58" s="2"/>
    </row>
    <row r="59" spans="1:6" x14ac:dyDescent="0.2">
      <c r="A59" s="2"/>
      <c r="B59" s="2"/>
      <c r="C59" s="2"/>
      <c r="D59" s="2"/>
      <c r="E59" s="2"/>
      <c r="F59" s="2"/>
    </row>
    <row r="60" spans="1:6" x14ac:dyDescent="0.2">
      <c r="A60" s="2"/>
      <c r="B60" s="2"/>
      <c r="C60" s="2"/>
      <c r="D60" s="2"/>
      <c r="E60" s="2"/>
      <c r="F60" s="2"/>
    </row>
    <row r="61" spans="1:6" x14ac:dyDescent="0.2">
      <c r="A61" s="2"/>
      <c r="B61" s="2"/>
      <c r="C61" s="2"/>
      <c r="D61" s="2"/>
      <c r="E61" s="2"/>
      <c r="F61" s="2"/>
    </row>
    <row r="62" spans="1:6" x14ac:dyDescent="0.2">
      <c r="A62" s="2"/>
      <c r="B62" s="2"/>
      <c r="C62" s="2"/>
      <c r="D62" s="2"/>
      <c r="E62" s="2"/>
      <c r="F62" s="2"/>
    </row>
    <row r="63" spans="1:6" x14ac:dyDescent="0.2">
      <c r="A63" s="2"/>
      <c r="B63" s="2"/>
      <c r="C63" s="2"/>
      <c r="D63" s="2"/>
      <c r="E63" s="2"/>
      <c r="F63" s="2"/>
    </row>
    <row r="64" spans="1:6" x14ac:dyDescent="0.2">
      <c r="A64" s="2"/>
      <c r="B64" s="2"/>
      <c r="C64" s="2"/>
      <c r="D64" s="2"/>
      <c r="E64" s="2"/>
      <c r="F64" s="2"/>
    </row>
    <row r="65" spans="1:6" x14ac:dyDescent="0.2">
      <c r="A65" s="2"/>
      <c r="B65" s="2"/>
      <c r="C65" s="2"/>
      <c r="D65" s="2"/>
      <c r="E65" s="2"/>
      <c r="F65" s="2"/>
    </row>
    <row r="66" spans="1:6" x14ac:dyDescent="0.2">
      <c r="A66" s="2"/>
      <c r="B66" s="2"/>
      <c r="C66" s="2"/>
      <c r="D66" s="2"/>
      <c r="E66" s="2"/>
      <c r="F66" s="2"/>
    </row>
    <row r="67" spans="1:6" x14ac:dyDescent="0.2">
      <c r="A67" s="2"/>
      <c r="B67" s="2"/>
      <c r="C67" s="2"/>
      <c r="D67" s="2"/>
      <c r="E67" s="2"/>
      <c r="F67" s="2"/>
    </row>
    <row r="68" spans="1:6" x14ac:dyDescent="0.2">
      <c r="A68" s="2"/>
      <c r="B68" s="2"/>
      <c r="C68" s="2"/>
      <c r="D68" s="2"/>
      <c r="E68" s="2"/>
      <c r="F68" s="2"/>
    </row>
    <row r="69" spans="1:6" x14ac:dyDescent="0.2">
      <c r="A69" s="2"/>
      <c r="B69" s="2"/>
      <c r="C69" s="2"/>
      <c r="D69" s="2"/>
      <c r="E69" s="2"/>
      <c r="F69" s="2"/>
    </row>
    <row r="70" spans="1:6" x14ac:dyDescent="0.2">
      <c r="A70" s="2"/>
      <c r="B70" s="2"/>
      <c r="C70" s="2"/>
      <c r="D70" s="2"/>
      <c r="E70" s="2"/>
      <c r="F70" s="2"/>
    </row>
    <row r="71" spans="1:6" x14ac:dyDescent="0.2">
      <c r="A71" s="2"/>
      <c r="B71" s="2"/>
      <c r="C71" s="2"/>
      <c r="D71" s="2"/>
      <c r="E71" s="2"/>
      <c r="F71" s="2"/>
    </row>
    <row r="72" spans="1:6" x14ac:dyDescent="0.2">
      <c r="A72" s="2"/>
      <c r="B72" s="2"/>
      <c r="C72" s="2"/>
      <c r="D72" s="2"/>
      <c r="E72" s="2"/>
      <c r="F72" s="2"/>
    </row>
    <row r="73" spans="1:6" x14ac:dyDescent="0.2">
      <c r="A73" s="2"/>
      <c r="B73" s="2"/>
      <c r="C73" s="2"/>
      <c r="D73" s="2"/>
      <c r="E73" s="2"/>
      <c r="F73" s="2"/>
    </row>
    <row r="74" spans="1:6" x14ac:dyDescent="0.2">
      <c r="A74" s="2"/>
      <c r="B74" s="2"/>
      <c r="C74" s="2"/>
      <c r="D74" s="2"/>
      <c r="E74" s="2"/>
      <c r="F74" s="2"/>
    </row>
    <row r="75" spans="1:6" x14ac:dyDescent="0.2">
      <c r="A75" s="2"/>
      <c r="B75" s="2"/>
      <c r="C75" s="2"/>
      <c r="D75" s="2"/>
      <c r="E75" s="2"/>
      <c r="F75" s="2"/>
    </row>
    <row r="76" spans="1:6" x14ac:dyDescent="0.2">
      <c r="A76" s="2"/>
      <c r="B76" s="2"/>
      <c r="C76" s="2"/>
      <c r="D76" s="2"/>
      <c r="E76" s="2"/>
      <c r="F76" s="2"/>
    </row>
    <row r="77" spans="1:6" x14ac:dyDescent="0.2">
      <c r="A77" s="2"/>
      <c r="B77" s="2"/>
      <c r="C77" s="2"/>
      <c r="D77" s="2"/>
      <c r="E77" s="2"/>
      <c r="F77" s="2"/>
    </row>
    <row r="78" spans="1:6" x14ac:dyDescent="0.2">
      <c r="A78" s="2"/>
      <c r="B78" s="2"/>
      <c r="C78" s="2"/>
      <c r="D78" s="2"/>
      <c r="E78" s="2"/>
      <c r="F78" s="2"/>
    </row>
    <row r="79" spans="1:6" x14ac:dyDescent="0.2">
      <c r="A79" s="2"/>
      <c r="B79" s="2"/>
      <c r="C79" s="2"/>
      <c r="D79" s="2"/>
      <c r="E79" s="2"/>
      <c r="F79" s="2"/>
    </row>
    <row r="80" spans="1:6" x14ac:dyDescent="0.2">
      <c r="A80" s="2"/>
      <c r="B80" s="2"/>
      <c r="C80" s="2"/>
      <c r="D80" s="2"/>
      <c r="E80" s="2"/>
      <c r="F80" s="2"/>
    </row>
    <row r="81" spans="1:6" x14ac:dyDescent="0.2">
      <c r="A81" s="2"/>
      <c r="B81" s="2"/>
      <c r="C81" s="2"/>
      <c r="D81" s="2"/>
      <c r="E81" s="2"/>
      <c r="F81" s="2"/>
    </row>
    <row r="82" spans="1:6" x14ac:dyDescent="0.2">
      <c r="A82" s="2"/>
      <c r="B82" s="2"/>
      <c r="C82" s="2"/>
      <c r="D82" s="2"/>
      <c r="E82" s="2"/>
      <c r="F82" s="2"/>
    </row>
    <row r="83" spans="1:6" x14ac:dyDescent="0.2">
      <c r="A83" s="2"/>
      <c r="B83" s="2"/>
      <c r="C83" s="2"/>
      <c r="D83" s="2"/>
      <c r="E83" s="2"/>
      <c r="F83" s="2"/>
    </row>
    <row r="84" spans="1:6" x14ac:dyDescent="0.2">
      <c r="A84" s="2"/>
      <c r="B84" s="2"/>
      <c r="C84" s="2"/>
      <c r="D84" s="2"/>
      <c r="E84" s="2"/>
      <c r="F84" s="2"/>
    </row>
    <row r="85" spans="1:6" x14ac:dyDescent="0.2">
      <c r="A85" s="2"/>
      <c r="B85" s="2"/>
      <c r="C85" s="2"/>
      <c r="D85" s="2"/>
      <c r="E85" s="2"/>
      <c r="F85" s="2"/>
    </row>
    <row r="86" spans="1:6" x14ac:dyDescent="0.2">
      <c r="A86" s="2"/>
      <c r="B86" s="2"/>
      <c r="C86" s="2"/>
      <c r="D86" s="2"/>
      <c r="E86" s="2"/>
      <c r="F86" s="2"/>
    </row>
    <row r="87" spans="1:6" x14ac:dyDescent="0.2">
      <c r="A87" s="2"/>
      <c r="B87" s="2"/>
      <c r="C87" s="2"/>
      <c r="D87" s="2"/>
      <c r="E87" s="2"/>
      <c r="F87" s="2"/>
    </row>
    <row r="88" spans="1:6" x14ac:dyDescent="0.2">
      <c r="A88" s="2"/>
      <c r="B88" s="2"/>
      <c r="C88" s="2"/>
      <c r="D88" s="2"/>
      <c r="E88" s="2"/>
      <c r="F88" s="2"/>
    </row>
    <row r="89" spans="1:6" x14ac:dyDescent="0.2">
      <c r="A89" s="2"/>
      <c r="B89" s="2"/>
      <c r="C89" s="2"/>
      <c r="D89" s="2"/>
      <c r="E89" s="2"/>
      <c r="F89" s="2"/>
    </row>
    <row r="90" spans="1:6" x14ac:dyDescent="0.2">
      <c r="A90" s="2"/>
      <c r="B90" s="2"/>
      <c r="C90" s="2"/>
      <c r="D90" s="2"/>
      <c r="E90" s="2"/>
      <c r="F90" s="2"/>
    </row>
    <row r="91" spans="1:6" x14ac:dyDescent="0.2">
      <c r="A91" s="2"/>
      <c r="B91" s="2"/>
      <c r="C91" s="2"/>
      <c r="D91" s="2"/>
      <c r="E91" s="2"/>
      <c r="F91" s="2"/>
    </row>
    <row r="92" spans="1:6" x14ac:dyDescent="0.2">
      <c r="A92" s="2"/>
      <c r="B92" s="2"/>
      <c r="C92" s="2"/>
      <c r="D92" s="2"/>
      <c r="E92" s="2"/>
      <c r="F92" s="2"/>
    </row>
    <row r="93" spans="1:6" x14ac:dyDescent="0.2">
      <c r="A93" s="2"/>
      <c r="B93" s="2"/>
      <c r="C93" s="2"/>
      <c r="D93" s="2"/>
      <c r="E93" s="2"/>
      <c r="F93" s="2"/>
    </row>
    <row r="94" spans="1:6" x14ac:dyDescent="0.2">
      <c r="A94" s="2"/>
      <c r="B94" s="2"/>
      <c r="C94" s="2"/>
      <c r="D94" s="2"/>
      <c r="E94" s="2"/>
      <c r="F94" s="2"/>
    </row>
    <row r="95" spans="1:6" x14ac:dyDescent="0.2">
      <c r="A95" s="2"/>
      <c r="B95" s="2"/>
      <c r="C95" s="2"/>
      <c r="D95" s="2"/>
      <c r="E95" s="2"/>
      <c r="F95" s="2"/>
    </row>
    <row r="96" spans="1:6" x14ac:dyDescent="0.2">
      <c r="A96" s="2"/>
      <c r="B96" s="2"/>
      <c r="C96" s="2"/>
      <c r="D96" s="2"/>
      <c r="E96" s="2"/>
      <c r="F96" s="2"/>
    </row>
    <row r="97" spans="1:6" x14ac:dyDescent="0.2">
      <c r="A97" s="2"/>
      <c r="B97" s="2"/>
      <c r="C97" s="2"/>
      <c r="D97" s="2"/>
      <c r="E97" s="2"/>
      <c r="F97" s="2"/>
    </row>
    <row r="98" spans="1:6" x14ac:dyDescent="0.2">
      <c r="A98" s="2"/>
      <c r="B98" s="2"/>
      <c r="C98" s="2"/>
      <c r="D98" s="2"/>
      <c r="E98" s="2"/>
      <c r="F98" s="2"/>
    </row>
    <row r="99" spans="1:6" x14ac:dyDescent="0.2">
      <c r="A99" s="2"/>
      <c r="B99" s="2"/>
      <c r="C99" s="2"/>
      <c r="D99" s="2"/>
      <c r="E99" s="2"/>
      <c r="F99" s="2"/>
    </row>
    <row r="100" spans="1:6" x14ac:dyDescent="0.2">
      <c r="A100" s="2"/>
      <c r="B100" s="2"/>
      <c r="C100" s="2"/>
      <c r="D100" s="2"/>
      <c r="E100" s="2"/>
      <c r="F100" s="2"/>
    </row>
    <row r="101" spans="1:6" x14ac:dyDescent="0.2">
      <c r="A101" s="2"/>
      <c r="B101" s="2"/>
      <c r="C101" s="2"/>
      <c r="D101" s="2"/>
      <c r="E101" s="2"/>
      <c r="F101" s="2"/>
    </row>
    <row r="102" spans="1:6" x14ac:dyDescent="0.2">
      <c r="A102" s="2"/>
      <c r="B102" s="2"/>
      <c r="C102" s="2"/>
      <c r="D102" s="2"/>
      <c r="E102" s="2"/>
      <c r="F102" s="2"/>
    </row>
    <row r="103" spans="1:6" x14ac:dyDescent="0.2">
      <c r="A103" s="2"/>
      <c r="B103" s="2"/>
      <c r="C103" s="2"/>
      <c r="D103" s="2"/>
      <c r="E103" s="2"/>
      <c r="F103" s="2"/>
    </row>
    <row r="104" spans="1:6" x14ac:dyDescent="0.2">
      <c r="A104" s="2"/>
      <c r="B104" s="2"/>
      <c r="C104" s="2"/>
      <c r="D104" s="2"/>
      <c r="E104" s="2"/>
      <c r="F104" s="2"/>
    </row>
    <row r="105" spans="1:6" x14ac:dyDescent="0.2">
      <c r="A105" s="2"/>
      <c r="B105" s="2"/>
      <c r="C105" s="2"/>
      <c r="D105" s="2"/>
      <c r="E105" s="2"/>
      <c r="F105" s="2"/>
    </row>
    <row r="106" spans="1:6" x14ac:dyDescent="0.2">
      <c r="A106" s="2"/>
      <c r="B106" s="2"/>
      <c r="C106" s="2"/>
      <c r="D106" s="2"/>
      <c r="E106" s="2"/>
      <c r="F106" s="2"/>
    </row>
    <row r="107" spans="1:6" x14ac:dyDescent="0.2">
      <c r="A107" s="2"/>
      <c r="B107" s="2"/>
      <c r="C107" s="2"/>
      <c r="D107" s="2"/>
      <c r="E107" s="2"/>
      <c r="F107" s="2"/>
    </row>
    <row r="108" spans="1:6" x14ac:dyDescent="0.2">
      <c r="A108" s="2"/>
      <c r="B108" s="2"/>
      <c r="C108" s="2"/>
      <c r="D108" s="2"/>
      <c r="E108" s="2"/>
      <c r="F108" s="2"/>
    </row>
    <row r="109" spans="1:6" x14ac:dyDescent="0.2">
      <c r="A109" s="2"/>
      <c r="B109" s="2"/>
      <c r="C109" s="2"/>
      <c r="D109" s="2"/>
      <c r="E109" s="2"/>
      <c r="F109" s="2"/>
    </row>
    <row r="110" spans="1:6" x14ac:dyDescent="0.2">
      <c r="A110" s="2"/>
      <c r="B110" s="2"/>
      <c r="C110" s="2"/>
      <c r="D110" s="2"/>
      <c r="E110" s="2"/>
      <c r="F110" s="2"/>
    </row>
    <row r="111" spans="1:6" x14ac:dyDescent="0.2">
      <c r="A111" s="2"/>
      <c r="B111" s="2"/>
      <c r="C111" s="2"/>
      <c r="D111" s="2"/>
      <c r="E111" s="2"/>
      <c r="F111" s="2"/>
    </row>
    <row r="112" spans="1:6" x14ac:dyDescent="0.2">
      <c r="A112" s="2"/>
      <c r="B112" s="2"/>
      <c r="C112" s="2"/>
      <c r="D112" s="2"/>
      <c r="E112" s="2"/>
      <c r="F112" s="2"/>
    </row>
    <row r="113" spans="1:6" x14ac:dyDescent="0.2">
      <c r="A113" s="2"/>
      <c r="B113" s="2"/>
      <c r="C113" s="2"/>
      <c r="D113" s="2"/>
      <c r="E113" s="2"/>
      <c r="F113" s="2"/>
    </row>
    <row r="114" spans="1:6" x14ac:dyDescent="0.2">
      <c r="A114" s="2"/>
      <c r="B114" s="2"/>
      <c r="C114" s="2"/>
      <c r="D114" s="2"/>
      <c r="E114" s="2"/>
      <c r="F114" s="2"/>
    </row>
    <row r="115" spans="1:6" x14ac:dyDescent="0.2">
      <c r="A115" s="2"/>
      <c r="B115" s="2"/>
      <c r="C115" s="2"/>
      <c r="D115" s="2"/>
      <c r="E115" s="2"/>
      <c r="F115" s="2"/>
    </row>
    <row r="116" spans="1:6" x14ac:dyDescent="0.2">
      <c r="A116" s="2"/>
      <c r="B116" s="2"/>
      <c r="C116" s="2"/>
      <c r="D116" s="2"/>
      <c r="E116" s="2"/>
      <c r="F116" s="2"/>
    </row>
    <row r="117" spans="1:6" x14ac:dyDescent="0.2">
      <c r="A117" s="2"/>
      <c r="B117" s="2"/>
      <c r="C117" s="2"/>
      <c r="D117" s="2"/>
      <c r="E117" s="2"/>
      <c r="F117" s="2"/>
    </row>
    <row r="118" spans="1:6" x14ac:dyDescent="0.2">
      <c r="A118" s="2"/>
      <c r="B118" s="2"/>
      <c r="C118" s="2"/>
      <c r="D118" s="2"/>
      <c r="E118" s="2"/>
      <c r="F118" s="2"/>
    </row>
    <row r="119" spans="1:6" x14ac:dyDescent="0.2">
      <c r="A119" s="2"/>
      <c r="B119" s="2"/>
      <c r="C119" s="2"/>
      <c r="D119" s="2"/>
      <c r="E119" s="2"/>
      <c r="F119" s="2"/>
    </row>
    <row r="120" spans="1:6" x14ac:dyDescent="0.2">
      <c r="A120" s="2"/>
      <c r="B120" s="2"/>
      <c r="C120" s="2"/>
      <c r="D120" s="2"/>
      <c r="E120" s="2"/>
      <c r="F120" s="2"/>
    </row>
    <row r="121" spans="1:6" x14ac:dyDescent="0.2">
      <c r="A121" s="2"/>
      <c r="B121" s="2"/>
      <c r="C121" s="2"/>
      <c r="D121" s="2"/>
      <c r="E121" s="2"/>
      <c r="F121" s="2"/>
    </row>
    <row r="122" spans="1:6" x14ac:dyDescent="0.2">
      <c r="A122" s="2"/>
      <c r="B122" s="2"/>
      <c r="C122" s="2"/>
      <c r="D122" s="2"/>
      <c r="E122" s="2"/>
      <c r="F122" s="2"/>
    </row>
    <row r="123" spans="1:6" x14ac:dyDescent="0.2">
      <c r="A123" s="2"/>
      <c r="B123" s="2"/>
      <c r="C123" s="2"/>
      <c r="D123" s="2"/>
      <c r="E123" s="2"/>
      <c r="F123" s="2"/>
    </row>
    <row r="124" spans="1:6" x14ac:dyDescent="0.2">
      <c r="A124" s="2"/>
      <c r="B124" s="2"/>
      <c r="C124" s="2"/>
      <c r="D124" s="2"/>
      <c r="E124" s="2"/>
      <c r="F124" s="2"/>
    </row>
    <row r="125" spans="1:6" x14ac:dyDescent="0.2">
      <c r="A125" s="2"/>
      <c r="B125" s="2"/>
      <c r="C125" s="2"/>
      <c r="D125" s="2"/>
      <c r="E125" s="2"/>
      <c r="F125" s="2"/>
    </row>
    <row r="126" spans="1:6" x14ac:dyDescent="0.2">
      <c r="A126" s="2"/>
      <c r="B126" s="2"/>
      <c r="C126" s="2"/>
      <c r="D126" s="2"/>
      <c r="E126" s="2"/>
      <c r="F126" s="2"/>
    </row>
    <row r="127" spans="1:6" x14ac:dyDescent="0.2">
      <c r="A127" s="2"/>
      <c r="B127" s="2"/>
      <c r="C127" s="2"/>
      <c r="D127" s="2"/>
      <c r="E127" s="2"/>
      <c r="F127" s="2"/>
    </row>
    <row r="128" spans="1:6" x14ac:dyDescent="0.2">
      <c r="A128" s="2"/>
      <c r="B128" s="2"/>
      <c r="C128" s="2"/>
      <c r="D128" s="2"/>
      <c r="E128" s="2"/>
      <c r="F128" s="2"/>
    </row>
    <row r="129" spans="1:6" x14ac:dyDescent="0.2">
      <c r="A129" s="2"/>
      <c r="B129" s="2"/>
      <c r="C129" s="2"/>
      <c r="D129" s="2"/>
      <c r="E129" s="2"/>
      <c r="F129" s="2"/>
    </row>
    <row r="130" spans="1:6" x14ac:dyDescent="0.2">
      <c r="A130" s="2"/>
      <c r="B130" s="2"/>
      <c r="C130" s="2"/>
      <c r="D130" s="2"/>
      <c r="E130" s="2"/>
      <c r="F130" s="2"/>
    </row>
    <row r="131" spans="1:6" x14ac:dyDescent="0.2">
      <c r="A131" s="2"/>
      <c r="B131" s="2"/>
      <c r="C131" s="2"/>
      <c r="D131" s="2"/>
      <c r="E131" s="2"/>
      <c r="F131" s="2"/>
    </row>
    <row r="132" spans="1:6" x14ac:dyDescent="0.2">
      <c r="A132" s="2"/>
      <c r="B132" s="2"/>
      <c r="C132" s="2"/>
      <c r="D132" s="2"/>
      <c r="E132" s="2"/>
      <c r="F132" s="2"/>
    </row>
    <row r="133" spans="1:6" x14ac:dyDescent="0.2">
      <c r="A133" s="2"/>
      <c r="B133" s="2"/>
      <c r="C133" s="2"/>
      <c r="D133" s="2"/>
      <c r="E133" s="2"/>
      <c r="F133" s="2"/>
    </row>
    <row r="134" spans="1:6" x14ac:dyDescent="0.2">
      <c r="A134" s="2"/>
      <c r="B134" s="2"/>
      <c r="C134" s="2"/>
      <c r="D134" s="2"/>
      <c r="E134" s="2"/>
      <c r="F134" s="2"/>
    </row>
    <row r="135" spans="1:6" x14ac:dyDescent="0.2">
      <c r="A135" s="2"/>
      <c r="B135" s="2"/>
      <c r="C135" s="2"/>
      <c r="D135" s="2"/>
      <c r="E135" s="2"/>
      <c r="F135" s="2"/>
    </row>
    <row r="136" spans="1:6" x14ac:dyDescent="0.2">
      <c r="A136" s="2"/>
      <c r="B136" s="2"/>
      <c r="C136" s="2"/>
      <c r="D136" s="2"/>
      <c r="E136" s="2"/>
      <c r="F136" s="2"/>
    </row>
    <row r="137" spans="1:6" x14ac:dyDescent="0.2">
      <c r="A137" s="2"/>
      <c r="B137" s="2"/>
      <c r="C137" s="2"/>
      <c r="D137" s="2"/>
      <c r="E137" s="2"/>
      <c r="F137" s="2"/>
    </row>
    <row r="138" spans="1:6" x14ac:dyDescent="0.2">
      <c r="A138" s="2"/>
      <c r="B138" s="2"/>
      <c r="C138" s="2"/>
      <c r="D138" s="2"/>
      <c r="E138" s="2"/>
      <c r="F138" s="2"/>
    </row>
    <row r="139" spans="1:6" x14ac:dyDescent="0.2">
      <c r="A139" s="2"/>
      <c r="B139" s="2"/>
      <c r="C139" s="2"/>
      <c r="D139" s="2"/>
      <c r="E139" s="2"/>
      <c r="F139" s="2"/>
    </row>
    <row r="140" spans="1:6" x14ac:dyDescent="0.2">
      <c r="A140" s="2"/>
      <c r="B140" s="2"/>
      <c r="C140" s="2"/>
      <c r="D140" s="2"/>
      <c r="E140" s="2"/>
      <c r="F140" s="2"/>
    </row>
    <row r="141" spans="1:6" x14ac:dyDescent="0.2">
      <c r="A141" s="2"/>
      <c r="B141" s="2"/>
      <c r="C141" s="2"/>
      <c r="D141" s="2"/>
      <c r="E141" s="2"/>
      <c r="F141" s="2"/>
    </row>
    <row r="142" spans="1:6" x14ac:dyDescent="0.2">
      <c r="A142" s="2"/>
      <c r="B142" s="2"/>
      <c r="C142" s="2"/>
      <c r="D142" s="2"/>
      <c r="E142" s="2"/>
      <c r="F142" s="2"/>
    </row>
  </sheetData>
  <mergeCells count="2">
    <mergeCell ref="A4:B4"/>
    <mergeCell ref="A5:B5"/>
  </mergeCells>
  <pageMargins left="0.7" right="0.7" top="0.75" bottom="0.75" header="0.3" footer="0.3"/>
  <pageSetup scale="57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L82"/>
  <sheetViews>
    <sheetView zoomScale="80" zoomScaleNormal="80" workbookViewId="0">
      <pane xSplit="1" ySplit="5" topLeftCell="B27" activePane="bottomRight" state="frozen"/>
      <selection pane="topRight" activeCell="B1" sqref="B1"/>
      <selection pane="bottomLeft" activeCell="A7" sqref="A7"/>
      <selection pane="bottomRight" activeCell="P22" sqref="P22"/>
    </sheetView>
  </sheetViews>
  <sheetFormatPr defaultColWidth="9.140625" defaultRowHeight="14.25" x14ac:dyDescent="0.2"/>
  <cols>
    <col min="1" max="3" width="18.7109375" style="3" customWidth="1"/>
    <col min="4" max="4" width="18.7109375" style="211" customWidth="1"/>
    <col min="5" max="9" width="18.7109375" style="3" customWidth="1"/>
    <col min="10" max="13" width="0" style="3" hidden="1" customWidth="1"/>
    <col min="14" max="16384" width="9.140625" style="3"/>
  </cols>
  <sheetData>
    <row r="1" spans="1:12" ht="15" x14ac:dyDescent="0.25">
      <c r="A1" s="6" t="s">
        <v>169</v>
      </c>
    </row>
    <row r="2" spans="1:12" ht="15" x14ac:dyDescent="0.2">
      <c r="A2" s="259"/>
      <c r="B2" s="346" t="s">
        <v>123</v>
      </c>
      <c r="C2" s="346"/>
      <c r="D2" s="346"/>
      <c r="E2" s="346"/>
      <c r="F2" s="346"/>
      <c r="G2" s="346" t="s">
        <v>104</v>
      </c>
      <c r="H2" s="346" t="s">
        <v>124</v>
      </c>
      <c r="I2" s="346" t="s">
        <v>125</v>
      </c>
    </row>
    <row r="3" spans="1:12" ht="60" customHeight="1" x14ac:dyDescent="0.2">
      <c r="A3" s="14" t="s">
        <v>80</v>
      </c>
      <c r="B3" s="14" t="s">
        <v>126</v>
      </c>
      <c r="C3" s="14" t="s">
        <v>127</v>
      </c>
      <c r="D3" s="199" t="s">
        <v>83</v>
      </c>
      <c r="E3" s="14" t="s">
        <v>82</v>
      </c>
      <c r="F3" s="14" t="s">
        <v>128</v>
      </c>
      <c r="G3" s="346"/>
      <c r="H3" s="346"/>
      <c r="I3" s="346"/>
      <c r="K3" s="353" t="s">
        <v>299</v>
      </c>
      <c r="L3" s="353"/>
    </row>
    <row r="4" spans="1:12" ht="15" x14ac:dyDescent="0.2">
      <c r="A4" s="15" t="s">
        <v>84</v>
      </c>
      <c r="B4" s="15" t="s">
        <v>114</v>
      </c>
      <c r="C4" s="15" t="s">
        <v>114</v>
      </c>
      <c r="D4" s="200" t="s">
        <v>114</v>
      </c>
      <c r="E4" s="15" t="s">
        <v>114</v>
      </c>
      <c r="F4" s="15" t="s">
        <v>114</v>
      </c>
      <c r="G4" s="15" t="s">
        <v>114</v>
      </c>
      <c r="H4" s="15" t="s">
        <v>114</v>
      </c>
      <c r="I4" s="15" t="s">
        <v>114</v>
      </c>
      <c r="K4" s="3" t="s">
        <v>280</v>
      </c>
      <c r="L4" s="3" t="s">
        <v>297</v>
      </c>
    </row>
    <row r="5" spans="1:12" ht="15" x14ac:dyDescent="0.2">
      <c r="A5" s="15" t="s">
        <v>87</v>
      </c>
      <c r="B5" s="15" t="s">
        <v>91</v>
      </c>
      <c r="C5" s="15" t="s">
        <v>129</v>
      </c>
      <c r="D5" s="200" t="s">
        <v>90</v>
      </c>
      <c r="E5" s="15" t="s">
        <v>89</v>
      </c>
      <c r="F5" s="15" t="s">
        <v>130</v>
      </c>
      <c r="G5" s="15" t="s">
        <v>92</v>
      </c>
      <c r="H5" s="15" t="s">
        <v>91</v>
      </c>
      <c r="I5" s="15" t="s">
        <v>92</v>
      </c>
      <c r="K5" s="3" t="s">
        <v>283</v>
      </c>
      <c r="L5" s="3">
        <f>AVERAGE(H6:H9)</f>
        <v>1.3</v>
      </c>
    </row>
    <row r="6" spans="1:12" x14ac:dyDescent="0.2">
      <c r="A6" s="63">
        <v>42013</v>
      </c>
      <c r="B6" s="51">
        <v>12</v>
      </c>
      <c r="C6" s="111">
        <v>7.8</v>
      </c>
      <c r="D6" s="201">
        <v>1528</v>
      </c>
      <c r="E6" s="111">
        <v>10.5</v>
      </c>
      <c r="F6" s="51">
        <v>9.4</v>
      </c>
      <c r="G6" s="58">
        <v>0.66800000000000004</v>
      </c>
      <c r="H6" s="51">
        <v>1.1000000000000001</v>
      </c>
      <c r="I6" s="97"/>
      <c r="K6" s="86" t="s">
        <v>284</v>
      </c>
      <c r="L6" s="3">
        <f>AVERAGE(H10:H13)</f>
        <v>1.35</v>
      </c>
    </row>
    <row r="7" spans="1:12" x14ac:dyDescent="0.2">
      <c r="A7" s="64">
        <v>42017</v>
      </c>
      <c r="B7" s="45">
        <v>12.7</v>
      </c>
      <c r="C7" s="46">
        <v>7.8</v>
      </c>
      <c r="D7" s="203">
        <v>1557</v>
      </c>
      <c r="E7" s="46">
        <v>12</v>
      </c>
      <c r="F7" s="45">
        <v>9.9</v>
      </c>
      <c r="G7" s="47">
        <v>0.71499999999999997</v>
      </c>
      <c r="H7" s="45">
        <v>1.1000000000000001</v>
      </c>
      <c r="I7" s="102">
        <v>8</v>
      </c>
      <c r="K7" s="86" t="s">
        <v>285</v>
      </c>
      <c r="L7" s="3">
        <f>AVERAGE(H14:H17)</f>
        <v>1.7749999999999999</v>
      </c>
    </row>
    <row r="8" spans="1:12" x14ac:dyDescent="0.2">
      <c r="A8" s="64">
        <v>42027</v>
      </c>
      <c r="B8" s="45">
        <v>13.5</v>
      </c>
      <c r="C8" s="46">
        <v>7.8</v>
      </c>
      <c r="D8" s="203">
        <v>1657</v>
      </c>
      <c r="E8" s="46">
        <v>10.5</v>
      </c>
      <c r="F8" s="45">
        <v>8.1999999999999993</v>
      </c>
      <c r="G8" s="47">
        <v>0.51600000000000001</v>
      </c>
      <c r="H8" s="45">
        <v>1.4</v>
      </c>
      <c r="I8" s="99"/>
      <c r="K8" s="86" t="s">
        <v>286</v>
      </c>
      <c r="L8" s="3">
        <f>AVERAGE(H18:H21)</f>
        <v>1.25</v>
      </c>
    </row>
    <row r="9" spans="1:12" x14ac:dyDescent="0.2">
      <c r="A9" s="64">
        <v>42034</v>
      </c>
      <c r="B9" s="45">
        <v>10.3</v>
      </c>
      <c r="C9" s="46">
        <v>7.8</v>
      </c>
      <c r="D9" s="203">
        <v>1812</v>
      </c>
      <c r="E9" s="46">
        <v>12.5</v>
      </c>
      <c r="F9" s="45">
        <v>13.2</v>
      </c>
      <c r="G9" s="47">
        <v>0.96499999999999997</v>
      </c>
      <c r="H9" s="45">
        <v>1.6</v>
      </c>
      <c r="I9" s="99"/>
      <c r="K9" s="86" t="s">
        <v>287</v>
      </c>
    </row>
    <row r="10" spans="1:12" x14ac:dyDescent="0.2">
      <c r="A10" s="64">
        <v>42039</v>
      </c>
      <c r="B10" s="45">
        <v>11.4</v>
      </c>
      <c r="C10" s="46">
        <v>7.9</v>
      </c>
      <c r="D10" s="203">
        <v>1752</v>
      </c>
      <c r="E10" s="46">
        <v>13.9</v>
      </c>
      <c r="F10" s="45">
        <v>12.9</v>
      </c>
      <c r="G10" s="47">
        <v>0.66200000000000003</v>
      </c>
      <c r="H10" s="45">
        <v>1.4</v>
      </c>
      <c r="I10" s="99"/>
      <c r="K10" s="86" t="s">
        <v>288</v>
      </c>
    </row>
    <row r="11" spans="1:12" x14ac:dyDescent="0.2">
      <c r="A11" s="64">
        <v>42048</v>
      </c>
      <c r="B11" s="45">
        <v>11.2</v>
      </c>
      <c r="C11" s="46">
        <v>7.9</v>
      </c>
      <c r="D11" s="203">
        <v>1924</v>
      </c>
      <c r="E11" s="46">
        <v>16.100000000000001</v>
      </c>
      <c r="F11" s="45">
        <v>25.7</v>
      </c>
      <c r="G11" s="47">
        <v>0.879</v>
      </c>
      <c r="H11" s="45">
        <v>1.4</v>
      </c>
      <c r="I11" s="99"/>
      <c r="K11" s="86" t="s">
        <v>289</v>
      </c>
    </row>
    <row r="12" spans="1:12" x14ac:dyDescent="0.2">
      <c r="A12" s="64">
        <v>42054</v>
      </c>
      <c r="B12" s="45">
        <v>9.4</v>
      </c>
      <c r="C12" s="46">
        <v>7.8</v>
      </c>
      <c r="D12" s="203">
        <v>1815</v>
      </c>
      <c r="E12" s="46">
        <v>15.8</v>
      </c>
      <c r="F12" s="95"/>
      <c r="G12" s="47">
        <v>0.626</v>
      </c>
      <c r="H12" s="45">
        <v>1.2</v>
      </c>
      <c r="I12" s="102">
        <v>8</v>
      </c>
      <c r="K12" s="86" t="s">
        <v>290</v>
      </c>
    </row>
    <row r="13" spans="1:12" x14ac:dyDescent="0.2">
      <c r="A13" s="64">
        <v>42062</v>
      </c>
      <c r="B13" s="45">
        <v>9.9</v>
      </c>
      <c r="C13" s="46">
        <v>7.9</v>
      </c>
      <c r="D13" s="203">
        <v>1861</v>
      </c>
      <c r="E13" s="46">
        <v>14.3</v>
      </c>
      <c r="F13" s="45">
        <v>28.9</v>
      </c>
      <c r="G13" s="47">
        <v>0.71299999999999997</v>
      </c>
      <c r="H13" s="45">
        <v>1.4</v>
      </c>
      <c r="I13" s="99"/>
      <c r="K13" s="86" t="s">
        <v>298</v>
      </c>
    </row>
    <row r="14" spans="1:12" x14ac:dyDescent="0.2">
      <c r="A14" s="64">
        <v>42069</v>
      </c>
      <c r="B14" s="45">
        <v>11.8</v>
      </c>
      <c r="C14" s="46">
        <v>8</v>
      </c>
      <c r="D14" s="203">
        <v>2332</v>
      </c>
      <c r="E14" s="46">
        <v>15.6</v>
      </c>
      <c r="F14" s="45">
        <v>25</v>
      </c>
      <c r="G14" s="47">
        <v>1.51</v>
      </c>
      <c r="H14" s="45">
        <v>1.8</v>
      </c>
      <c r="I14" s="99"/>
      <c r="K14" s="86" t="s">
        <v>292</v>
      </c>
    </row>
    <row r="15" spans="1:12" x14ac:dyDescent="0.2">
      <c r="A15" s="64">
        <v>42076</v>
      </c>
      <c r="B15" s="45">
        <v>8</v>
      </c>
      <c r="C15" s="46">
        <v>7.8</v>
      </c>
      <c r="D15" s="203">
        <v>2241</v>
      </c>
      <c r="E15" s="46">
        <v>16.600000000000001</v>
      </c>
      <c r="F15" s="45">
        <v>20.399999999999999</v>
      </c>
      <c r="G15" s="47">
        <v>0.95399999999999996</v>
      </c>
      <c r="H15" s="45">
        <v>1.6</v>
      </c>
      <c r="I15" s="99"/>
      <c r="K15" s="86" t="s">
        <v>293</v>
      </c>
    </row>
    <row r="16" spans="1:12" x14ac:dyDescent="0.2">
      <c r="A16" s="64">
        <v>42083</v>
      </c>
      <c r="B16" s="95"/>
      <c r="C16" s="96"/>
      <c r="D16" s="209"/>
      <c r="E16" s="96"/>
      <c r="F16" s="95"/>
      <c r="G16" s="47">
        <v>0.81100000000000005</v>
      </c>
      <c r="H16" s="45">
        <v>1.6</v>
      </c>
      <c r="I16" s="102">
        <v>10</v>
      </c>
      <c r="K16" s="86" t="s">
        <v>294</v>
      </c>
    </row>
    <row r="17" spans="1:9" x14ac:dyDescent="0.2">
      <c r="A17" s="64">
        <v>42090</v>
      </c>
      <c r="B17" s="45">
        <v>10.1</v>
      </c>
      <c r="C17" s="46">
        <v>8.1</v>
      </c>
      <c r="D17" s="203">
        <v>2610</v>
      </c>
      <c r="E17" s="46">
        <v>19.2</v>
      </c>
      <c r="F17" s="45">
        <v>20.7</v>
      </c>
      <c r="G17" s="47" t="s">
        <v>264</v>
      </c>
      <c r="H17" s="45">
        <v>2.1</v>
      </c>
      <c r="I17" s="99"/>
    </row>
    <row r="18" spans="1:9" x14ac:dyDescent="0.2">
      <c r="A18" s="64">
        <v>42095</v>
      </c>
      <c r="B18" s="45">
        <v>11.9</v>
      </c>
      <c r="C18" s="46">
        <v>8</v>
      </c>
      <c r="D18" s="203">
        <v>2201</v>
      </c>
      <c r="E18" s="46">
        <v>15.8</v>
      </c>
      <c r="F18" s="45">
        <v>20.8</v>
      </c>
      <c r="G18" s="47">
        <v>0.65800000000000003</v>
      </c>
      <c r="H18" s="45">
        <v>1.3</v>
      </c>
      <c r="I18" s="102">
        <v>9</v>
      </c>
    </row>
    <row r="19" spans="1:9" x14ac:dyDescent="0.2">
      <c r="A19" s="64">
        <v>42104</v>
      </c>
      <c r="B19" s="45">
        <v>8.9</v>
      </c>
      <c r="C19" s="46">
        <v>7.9</v>
      </c>
      <c r="D19" s="203">
        <v>1999</v>
      </c>
      <c r="E19" s="46">
        <v>16.600000000000001</v>
      </c>
      <c r="F19" s="45">
        <v>25.9</v>
      </c>
      <c r="G19" s="47" t="s">
        <v>252</v>
      </c>
      <c r="H19" s="45">
        <v>1.1000000000000001</v>
      </c>
      <c r="I19" s="99"/>
    </row>
    <row r="20" spans="1:9" x14ac:dyDescent="0.2">
      <c r="A20" s="64">
        <v>42110</v>
      </c>
      <c r="B20" s="45">
        <v>9.4</v>
      </c>
      <c r="C20" s="46">
        <v>7.9</v>
      </c>
      <c r="D20" s="203">
        <v>2289</v>
      </c>
      <c r="E20" s="46">
        <v>15</v>
      </c>
      <c r="F20" s="45">
        <v>17.7</v>
      </c>
      <c r="G20" s="47">
        <v>0.66</v>
      </c>
      <c r="H20" s="45">
        <v>1.4</v>
      </c>
      <c r="I20" s="102">
        <v>9</v>
      </c>
    </row>
    <row r="21" spans="1:9" x14ac:dyDescent="0.2">
      <c r="A21" s="64">
        <v>42118</v>
      </c>
      <c r="B21" s="45">
        <v>9.1999999999999993</v>
      </c>
      <c r="C21" s="46">
        <v>8</v>
      </c>
      <c r="D21" s="203">
        <v>2184</v>
      </c>
      <c r="E21" s="46">
        <v>19.8</v>
      </c>
      <c r="F21" s="45">
        <v>23.1</v>
      </c>
      <c r="G21" s="47" t="s">
        <v>252</v>
      </c>
      <c r="H21" s="45">
        <v>1.2</v>
      </c>
      <c r="I21" s="99"/>
    </row>
    <row r="22" spans="1:9" x14ac:dyDescent="0.2">
      <c r="A22" s="64">
        <v>42125</v>
      </c>
      <c r="B22" s="45">
        <v>7.8</v>
      </c>
      <c r="C22" s="46">
        <v>7.8</v>
      </c>
      <c r="D22" s="203">
        <v>1980</v>
      </c>
      <c r="E22" s="46">
        <v>20.7</v>
      </c>
      <c r="F22" s="45">
        <v>26.8</v>
      </c>
      <c r="G22" s="47">
        <v>0.51</v>
      </c>
      <c r="H22" s="45">
        <v>0.96</v>
      </c>
      <c r="I22" s="99"/>
    </row>
    <row r="23" spans="1:9" x14ac:dyDescent="0.2">
      <c r="A23" s="64">
        <v>42132</v>
      </c>
      <c r="B23" s="45">
        <v>13.1</v>
      </c>
      <c r="C23" s="46">
        <v>8.1</v>
      </c>
      <c r="D23" s="203">
        <v>2070</v>
      </c>
      <c r="E23" s="46">
        <v>16.2</v>
      </c>
      <c r="F23" s="45">
        <v>30.8</v>
      </c>
      <c r="G23" s="47">
        <v>0.41399999999999998</v>
      </c>
      <c r="H23" s="45">
        <v>0.94</v>
      </c>
      <c r="I23" s="99"/>
    </row>
    <row r="24" spans="1:9" x14ac:dyDescent="0.2">
      <c r="A24" s="64">
        <v>42139</v>
      </c>
      <c r="B24" s="45">
        <v>10.9</v>
      </c>
      <c r="C24" s="46">
        <v>7.9</v>
      </c>
      <c r="D24" s="203">
        <v>1784</v>
      </c>
      <c r="E24" s="46">
        <v>17.7</v>
      </c>
      <c r="F24" s="45">
        <v>22.7</v>
      </c>
      <c r="G24" s="47">
        <v>0.47399999999999998</v>
      </c>
      <c r="H24" s="45">
        <v>0.72</v>
      </c>
      <c r="I24" s="99"/>
    </row>
    <row r="25" spans="1:9" x14ac:dyDescent="0.2">
      <c r="A25" s="64">
        <v>42145</v>
      </c>
      <c r="B25" s="45">
        <v>9.9</v>
      </c>
      <c r="C25" s="46">
        <v>7.9</v>
      </c>
      <c r="D25" s="203">
        <v>1529</v>
      </c>
      <c r="E25" s="46">
        <v>18.399999999999999</v>
      </c>
      <c r="F25" s="45">
        <v>21.7</v>
      </c>
      <c r="G25" s="47">
        <v>0.52500000000000002</v>
      </c>
      <c r="H25" s="45">
        <v>0.59</v>
      </c>
      <c r="I25" s="102">
        <v>6</v>
      </c>
    </row>
    <row r="26" spans="1:9" x14ac:dyDescent="0.2">
      <c r="A26" s="64">
        <v>42151</v>
      </c>
      <c r="B26" s="45">
        <v>13.5</v>
      </c>
      <c r="C26" s="46">
        <v>8</v>
      </c>
      <c r="D26" s="203">
        <v>1745</v>
      </c>
      <c r="E26" s="46">
        <v>19.7</v>
      </c>
      <c r="F26" s="45">
        <v>20.8</v>
      </c>
      <c r="G26" s="47">
        <v>0.54600000000000004</v>
      </c>
      <c r="H26" s="45">
        <v>0.66</v>
      </c>
      <c r="I26" s="102">
        <v>7</v>
      </c>
    </row>
    <row r="27" spans="1:9" x14ac:dyDescent="0.2">
      <c r="A27" s="64">
        <v>42159</v>
      </c>
      <c r="B27" s="95"/>
      <c r="C27" s="46">
        <v>7.5</v>
      </c>
      <c r="D27" s="203">
        <v>1907</v>
      </c>
      <c r="E27" s="46">
        <v>19.899999999999999</v>
      </c>
      <c r="F27" s="45">
        <v>24.1</v>
      </c>
      <c r="G27" s="47" t="s">
        <v>252</v>
      </c>
      <c r="H27" s="45">
        <v>0.75</v>
      </c>
      <c r="I27" s="99"/>
    </row>
    <row r="28" spans="1:9" x14ac:dyDescent="0.2">
      <c r="A28" s="64">
        <v>42166</v>
      </c>
      <c r="B28" s="45">
        <v>12.1</v>
      </c>
      <c r="C28" s="46">
        <v>8.3000000000000007</v>
      </c>
      <c r="D28" s="203">
        <v>1674</v>
      </c>
      <c r="E28" s="46">
        <v>24.5</v>
      </c>
      <c r="F28" s="45">
        <v>22.9</v>
      </c>
      <c r="G28" s="47" t="s">
        <v>252</v>
      </c>
      <c r="H28" s="45">
        <v>0.62</v>
      </c>
      <c r="I28" s="99"/>
    </row>
    <row r="29" spans="1:9" x14ac:dyDescent="0.2">
      <c r="A29" s="64">
        <v>42172</v>
      </c>
      <c r="B29" s="45">
        <v>5</v>
      </c>
      <c r="C29" s="46">
        <v>7.6</v>
      </c>
      <c r="D29" s="203">
        <v>2360</v>
      </c>
      <c r="E29" s="46">
        <v>21.1</v>
      </c>
      <c r="F29" s="45">
        <v>15.7</v>
      </c>
      <c r="G29" s="47">
        <v>0.51400000000000001</v>
      </c>
      <c r="H29" s="45">
        <v>0.96</v>
      </c>
      <c r="I29" s="102">
        <v>8</v>
      </c>
    </row>
    <row r="30" spans="1:9" x14ac:dyDescent="0.2">
      <c r="A30" s="64">
        <v>42180</v>
      </c>
      <c r="B30" s="45">
        <v>6.5</v>
      </c>
      <c r="C30" s="46">
        <v>7.5</v>
      </c>
      <c r="D30" s="203">
        <v>2011</v>
      </c>
      <c r="E30" s="46">
        <v>22.5</v>
      </c>
      <c r="F30" s="45">
        <v>15.3</v>
      </c>
      <c r="G30" s="47">
        <v>0.434</v>
      </c>
      <c r="H30" s="45">
        <v>0.84</v>
      </c>
      <c r="I30" s="99"/>
    </row>
    <row r="31" spans="1:9" x14ac:dyDescent="0.2">
      <c r="A31" s="64">
        <v>42184</v>
      </c>
      <c r="B31" s="45">
        <v>4.3</v>
      </c>
      <c r="C31" s="46">
        <v>7.5</v>
      </c>
      <c r="D31" s="203">
        <v>1935</v>
      </c>
      <c r="E31" s="46">
        <v>22.3</v>
      </c>
      <c r="F31" s="45">
        <v>22.3</v>
      </c>
      <c r="G31" s="47">
        <v>0.77</v>
      </c>
      <c r="H31" s="45">
        <v>0.84</v>
      </c>
      <c r="I31" s="102">
        <v>5</v>
      </c>
    </row>
    <row r="32" spans="1:9" x14ac:dyDescent="0.2">
      <c r="A32" s="64">
        <v>42194</v>
      </c>
      <c r="B32" s="45">
        <v>5.8</v>
      </c>
      <c r="C32" s="46">
        <v>7.7</v>
      </c>
      <c r="D32" s="203">
        <v>1763</v>
      </c>
      <c r="E32" s="46">
        <v>22.9</v>
      </c>
      <c r="F32" s="45">
        <v>42.1</v>
      </c>
      <c r="G32" s="47">
        <v>0.71699999999999997</v>
      </c>
      <c r="H32" s="45">
        <v>0.68</v>
      </c>
      <c r="I32" s="99"/>
    </row>
    <row r="33" spans="1:9" x14ac:dyDescent="0.2">
      <c r="A33" s="64">
        <v>42200</v>
      </c>
      <c r="B33" s="45">
        <v>6.1</v>
      </c>
      <c r="C33" s="46">
        <v>7.6</v>
      </c>
      <c r="D33" s="203">
        <v>1416</v>
      </c>
      <c r="E33" s="46">
        <v>22.7</v>
      </c>
      <c r="F33" s="45">
        <v>24</v>
      </c>
      <c r="G33" s="47">
        <v>0.51100000000000001</v>
      </c>
      <c r="H33" s="45">
        <v>0.46</v>
      </c>
      <c r="I33" s="102">
        <v>6</v>
      </c>
    </row>
    <row r="34" spans="1:9" x14ac:dyDescent="0.2">
      <c r="A34" s="64">
        <v>42205</v>
      </c>
      <c r="B34" s="45">
        <v>5.6</v>
      </c>
      <c r="C34" s="46">
        <v>7.5</v>
      </c>
      <c r="D34" s="203">
        <v>1619</v>
      </c>
      <c r="E34" s="46">
        <v>23</v>
      </c>
      <c r="F34" s="45">
        <v>36.9</v>
      </c>
      <c r="G34" s="47">
        <v>0.74</v>
      </c>
      <c r="H34" s="45">
        <v>0.59</v>
      </c>
      <c r="I34" s="99"/>
    </row>
    <row r="35" spans="1:9" x14ac:dyDescent="0.2">
      <c r="A35" s="64">
        <v>42212</v>
      </c>
      <c r="B35" s="45">
        <v>8</v>
      </c>
      <c r="C35" s="46">
        <v>7.5</v>
      </c>
      <c r="D35" s="203">
        <v>1661</v>
      </c>
      <c r="E35" s="46">
        <v>22.9</v>
      </c>
      <c r="F35" s="45">
        <v>21.3</v>
      </c>
      <c r="G35" s="47">
        <v>0.55000000000000004</v>
      </c>
      <c r="H35" s="45">
        <v>0.62</v>
      </c>
      <c r="I35" s="102">
        <v>5</v>
      </c>
    </row>
    <row r="36" spans="1:9" x14ac:dyDescent="0.2">
      <c r="A36" s="64">
        <v>42222</v>
      </c>
      <c r="B36" s="45">
        <v>13</v>
      </c>
      <c r="C36" s="46">
        <v>7.7</v>
      </c>
      <c r="D36" s="203">
        <v>1785</v>
      </c>
      <c r="E36" s="46">
        <v>24.4</v>
      </c>
      <c r="F36" s="45">
        <v>16.600000000000001</v>
      </c>
      <c r="G36" s="47">
        <v>0.53900000000000003</v>
      </c>
      <c r="H36" s="45">
        <v>0.71</v>
      </c>
      <c r="I36" s="99"/>
    </row>
    <row r="37" spans="1:9" x14ac:dyDescent="0.2">
      <c r="A37" s="64">
        <v>42227</v>
      </c>
      <c r="B37" s="95"/>
      <c r="C37" s="46">
        <v>7.6</v>
      </c>
      <c r="D37" s="203">
        <v>1773</v>
      </c>
      <c r="E37" s="46">
        <v>22.9</v>
      </c>
      <c r="F37" s="45">
        <v>14.4</v>
      </c>
      <c r="G37" s="47">
        <v>0.46</v>
      </c>
      <c r="H37" s="45">
        <v>0.68</v>
      </c>
      <c r="I37" s="102">
        <v>6</v>
      </c>
    </row>
    <row r="38" spans="1:9" x14ac:dyDescent="0.2">
      <c r="A38" s="64">
        <v>42233</v>
      </c>
      <c r="B38" s="95"/>
      <c r="C38" s="46">
        <v>7.6</v>
      </c>
      <c r="D38" s="203">
        <v>1642</v>
      </c>
      <c r="E38" s="46">
        <v>24.7</v>
      </c>
      <c r="F38" s="45">
        <v>13.9</v>
      </c>
      <c r="G38" s="47">
        <v>0.41599999999999998</v>
      </c>
      <c r="H38" s="45">
        <v>0.62</v>
      </c>
      <c r="I38" s="99"/>
    </row>
    <row r="39" spans="1:9" x14ac:dyDescent="0.2">
      <c r="A39" s="64">
        <v>42240</v>
      </c>
      <c r="B39" s="45">
        <v>7.1</v>
      </c>
      <c r="C39" s="46">
        <v>7.7</v>
      </c>
      <c r="D39" s="203">
        <v>1516</v>
      </c>
      <c r="E39" s="46">
        <v>21.8</v>
      </c>
      <c r="F39" s="45">
        <v>18.2</v>
      </c>
      <c r="G39" s="47" t="s">
        <v>304</v>
      </c>
      <c r="H39" s="45">
        <v>0.55000000000000004</v>
      </c>
      <c r="I39" s="99"/>
    </row>
    <row r="40" spans="1:9" x14ac:dyDescent="0.2">
      <c r="A40" s="64">
        <v>42248</v>
      </c>
      <c r="B40" s="45">
        <v>8.9</v>
      </c>
      <c r="C40" s="46">
        <v>7.8</v>
      </c>
      <c r="D40" s="203">
        <v>1396</v>
      </c>
      <c r="E40" s="46">
        <v>20.6</v>
      </c>
      <c r="F40" s="95"/>
      <c r="G40" s="47" t="s">
        <v>304</v>
      </c>
      <c r="H40" s="45">
        <v>0.48</v>
      </c>
      <c r="I40" s="99"/>
    </row>
    <row r="41" spans="1:9" x14ac:dyDescent="0.2">
      <c r="A41" s="64">
        <v>42255</v>
      </c>
      <c r="B41" s="45">
        <v>9.6999999999999993</v>
      </c>
      <c r="C41" s="46">
        <v>7.4</v>
      </c>
      <c r="D41" s="203">
        <v>1483</v>
      </c>
      <c r="E41" s="46">
        <v>18.8</v>
      </c>
      <c r="F41" s="95"/>
      <c r="G41" s="47">
        <v>0.42299999999999999</v>
      </c>
      <c r="H41" s="45">
        <v>0.56999999999999995</v>
      </c>
      <c r="I41" s="99"/>
    </row>
    <row r="42" spans="1:9" x14ac:dyDescent="0.2">
      <c r="A42" s="64">
        <v>42265</v>
      </c>
      <c r="B42" s="45">
        <v>6.6</v>
      </c>
      <c r="C42" s="46">
        <v>6.9</v>
      </c>
      <c r="D42" s="203">
        <v>1249</v>
      </c>
      <c r="E42" s="46">
        <v>22.2</v>
      </c>
      <c r="F42" s="45">
        <v>13.5</v>
      </c>
      <c r="G42" s="47" t="s">
        <v>304</v>
      </c>
      <c r="H42" s="45">
        <v>0.43</v>
      </c>
      <c r="I42" s="99"/>
    </row>
    <row r="43" spans="1:9" x14ac:dyDescent="0.2">
      <c r="A43" s="64">
        <v>42268</v>
      </c>
      <c r="B43" s="45">
        <v>5.7</v>
      </c>
      <c r="C43" s="46">
        <v>7</v>
      </c>
      <c r="D43" s="203">
        <v>1113</v>
      </c>
      <c r="E43" s="46">
        <v>22.9</v>
      </c>
      <c r="F43" s="45">
        <v>8.6</v>
      </c>
      <c r="G43" s="47" t="s">
        <v>304</v>
      </c>
      <c r="H43" s="45">
        <v>0.42</v>
      </c>
      <c r="I43" s="99"/>
    </row>
    <row r="44" spans="1:9" x14ac:dyDescent="0.2">
      <c r="A44" s="64">
        <v>42275</v>
      </c>
      <c r="B44" s="45">
        <v>4.8</v>
      </c>
      <c r="C44" s="46">
        <v>7.3</v>
      </c>
      <c r="D44" s="203">
        <v>1496</v>
      </c>
      <c r="E44" s="46">
        <v>21.5</v>
      </c>
      <c r="F44" s="45">
        <v>12.5</v>
      </c>
      <c r="G44" s="47" t="s">
        <v>304</v>
      </c>
      <c r="H44" s="45">
        <v>0.57999999999999996</v>
      </c>
      <c r="I44" s="102">
        <v>5</v>
      </c>
    </row>
    <row r="45" spans="1:9" s="86" customFormat="1" x14ac:dyDescent="0.2">
      <c r="A45" s="64">
        <v>42282</v>
      </c>
      <c r="B45" s="95"/>
      <c r="C45" s="96"/>
      <c r="D45" s="209"/>
      <c r="E45" s="96"/>
      <c r="F45" s="45">
        <v>13.3</v>
      </c>
      <c r="G45" s="47" t="s">
        <v>304</v>
      </c>
      <c r="H45" s="45">
        <v>0.38</v>
      </c>
      <c r="I45" s="99"/>
    </row>
    <row r="46" spans="1:9" s="86" customFormat="1" x14ac:dyDescent="0.2">
      <c r="A46" s="64">
        <v>42293</v>
      </c>
      <c r="B46" s="45">
        <v>6.51</v>
      </c>
      <c r="C46" s="46">
        <v>7.2</v>
      </c>
      <c r="D46" s="203">
        <v>1299</v>
      </c>
      <c r="E46" s="46">
        <v>20</v>
      </c>
      <c r="F46" s="45">
        <v>6.4</v>
      </c>
      <c r="G46" s="47" t="s">
        <v>304</v>
      </c>
      <c r="H46" s="45">
        <v>0.47</v>
      </c>
      <c r="I46" s="99"/>
    </row>
    <row r="47" spans="1:9" s="86" customFormat="1" x14ac:dyDescent="0.2">
      <c r="A47" s="64">
        <v>42296</v>
      </c>
      <c r="B47" s="45">
        <v>7.97</v>
      </c>
      <c r="C47" s="46">
        <v>7.2</v>
      </c>
      <c r="D47" s="203">
        <v>1251</v>
      </c>
      <c r="E47" s="46">
        <v>17</v>
      </c>
      <c r="F47" s="45">
        <v>8</v>
      </c>
      <c r="G47" s="47" t="s">
        <v>304</v>
      </c>
      <c r="H47" s="45">
        <v>0.48</v>
      </c>
      <c r="I47" s="99"/>
    </row>
    <row r="48" spans="1:9" x14ac:dyDescent="0.2">
      <c r="A48" s="64">
        <v>42303</v>
      </c>
      <c r="B48" s="45">
        <v>6.1</v>
      </c>
      <c r="C48" s="46">
        <v>7.4</v>
      </c>
      <c r="D48" s="203">
        <v>187</v>
      </c>
      <c r="E48" s="46">
        <v>18</v>
      </c>
      <c r="F48" s="45">
        <v>7.1</v>
      </c>
      <c r="G48" s="47" t="s">
        <v>304</v>
      </c>
      <c r="H48" s="45">
        <v>0.06</v>
      </c>
      <c r="I48" s="102" t="s">
        <v>321</v>
      </c>
    </row>
    <row r="49" spans="1:9" x14ac:dyDescent="0.2">
      <c r="A49" s="64">
        <v>42314</v>
      </c>
      <c r="B49" s="45">
        <v>11.82</v>
      </c>
      <c r="C49" s="46">
        <v>7.5</v>
      </c>
      <c r="D49" s="203">
        <v>396</v>
      </c>
      <c r="E49" s="46">
        <v>10.7</v>
      </c>
      <c r="F49" s="45">
        <v>6</v>
      </c>
      <c r="G49" s="47" t="s">
        <v>304</v>
      </c>
      <c r="H49" s="45">
        <v>0.12</v>
      </c>
      <c r="I49" s="99"/>
    </row>
    <row r="50" spans="1:9" x14ac:dyDescent="0.2">
      <c r="A50" s="64">
        <v>42317</v>
      </c>
      <c r="B50" s="45">
        <v>10.29</v>
      </c>
      <c r="C50" s="46">
        <v>7.2</v>
      </c>
      <c r="D50" s="203">
        <v>434</v>
      </c>
      <c r="E50" s="46">
        <v>10.7</v>
      </c>
      <c r="F50" s="45">
        <v>8.9</v>
      </c>
      <c r="G50" s="47" t="s">
        <v>304</v>
      </c>
      <c r="H50" s="45">
        <v>0.14000000000000001</v>
      </c>
      <c r="I50" s="99"/>
    </row>
    <row r="51" spans="1:9" x14ac:dyDescent="0.2">
      <c r="A51" s="64">
        <v>42328</v>
      </c>
      <c r="B51" s="45">
        <v>9</v>
      </c>
      <c r="C51" s="46">
        <v>8.1</v>
      </c>
      <c r="D51" s="203">
        <v>602</v>
      </c>
      <c r="E51" s="46">
        <v>11.5</v>
      </c>
      <c r="F51" s="45">
        <v>6.9</v>
      </c>
      <c r="G51" s="47" t="s">
        <v>304</v>
      </c>
      <c r="H51" s="45">
        <v>0.3</v>
      </c>
      <c r="I51" s="99"/>
    </row>
    <row r="52" spans="1:9" x14ac:dyDescent="0.2">
      <c r="A52" s="64">
        <v>42331</v>
      </c>
      <c r="B52" s="45">
        <v>9.99</v>
      </c>
      <c r="C52" s="46">
        <v>7.6</v>
      </c>
      <c r="D52" s="203">
        <v>659</v>
      </c>
      <c r="E52" s="46">
        <v>16.600000000000001</v>
      </c>
      <c r="F52" s="45">
        <v>5.6</v>
      </c>
      <c r="G52" s="47" t="s">
        <v>304</v>
      </c>
      <c r="H52" s="45">
        <v>0.33</v>
      </c>
      <c r="I52" s="102">
        <v>4</v>
      </c>
    </row>
    <row r="53" spans="1:9" x14ac:dyDescent="0.2">
      <c r="A53" s="64">
        <v>42338</v>
      </c>
      <c r="B53" s="45">
        <v>10.64</v>
      </c>
      <c r="C53" s="46">
        <v>7.5</v>
      </c>
      <c r="D53" s="203">
        <v>785</v>
      </c>
      <c r="E53" s="46">
        <v>7</v>
      </c>
      <c r="F53" s="45">
        <v>2.8</v>
      </c>
      <c r="G53" s="47" t="s">
        <v>304</v>
      </c>
      <c r="H53" s="45">
        <v>0.53</v>
      </c>
      <c r="I53" s="99"/>
    </row>
    <row r="54" spans="1:9" x14ac:dyDescent="0.2">
      <c r="A54" s="64">
        <v>42345</v>
      </c>
      <c r="B54" s="45">
        <v>10.84</v>
      </c>
      <c r="C54" s="46">
        <v>8.1999999999999993</v>
      </c>
      <c r="D54" s="203">
        <v>851</v>
      </c>
      <c r="E54" s="46">
        <v>11.4</v>
      </c>
      <c r="F54" s="45">
        <v>6.3</v>
      </c>
      <c r="G54" s="47">
        <v>0.63800000000000001</v>
      </c>
      <c r="H54" s="45">
        <v>1.7</v>
      </c>
      <c r="I54" s="99"/>
    </row>
    <row r="55" spans="1:9" x14ac:dyDescent="0.2">
      <c r="A55" s="64">
        <v>42353</v>
      </c>
      <c r="B55" s="45">
        <v>10</v>
      </c>
      <c r="C55" s="46">
        <v>7.8</v>
      </c>
      <c r="D55" s="203">
        <v>1112</v>
      </c>
      <c r="E55" s="46">
        <v>7.9</v>
      </c>
      <c r="F55" s="45">
        <v>2.8</v>
      </c>
      <c r="G55" s="47">
        <v>0.60299999999999998</v>
      </c>
      <c r="H55" s="45">
        <v>1.1000000000000001</v>
      </c>
      <c r="I55" s="99"/>
    </row>
    <row r="56" spans="1:9" x14ac:dyDescent="0.2">
      <c r="A56" s="64">
        <v>42359</v>
      </c>
      <c r="B56" s="45">
        <v>10.69</v>
      </c>
      <c r="C56" s="46">
        <v>7.5</v>
      </c>
      <c r="D56" s="203">
        <v>1281</v>
      </c>
      <c r="E56" s="46">
        <v>9.3000000000000007</v>
      </c>
      <c r="F56" s="45">
        <v>2.9</v>
      </c>
      <c r="G56" s="47">
        <v>0.877</v>
      </c>
      <c r="H56" s="45">
        <v>1.4</v>
      </c>
      <c r="I56" s="99"/>
    </row>
    <row r="57" spans="1:9" x14ac:dyDescent="0.2">
      <c r="A57" s="65">
        <v>42367</v>
      </c>
      <c r="B57" s="52">
        <v>10.58</v>
      </c>
      <c r="C57" s="112">
        <v>7.2</v>
      </c>
      <c r="D57" s="206">
        <v>997</v>
      </c>
      <c r="E57" s="112">
        <v>6.4</v>
      </c>
      <c r="F57" s="52">
        <v>10.6</v>
      </c>
      <c r="G57" s="103">
        <v>0.89500000000000002</v>
      </c>
      <c r="H57" s="52">
        <v>0.98</v>
      </c>
      <c r="I57" s="113">
        <v>4</v>
      </c>
    </row>
    <row r="58" spans="1:9" ht="15" x14ac:dyDescent="0.25">
      <c r="A58" s="6" t="s">
        <v>96</v>
      </c>
    </row>
    <row r="63" spans="1:9" ht="15" customHeight="1" x14ac:dyDescent="0.25">
      <c r="A63" s="350" t="s">
        <v>131</v>
      </c>
      <c r="B63" s="351"/>
      <c r="C63" s="351"/>
      <c r="D63" s="351"/>
      <c r="E63" s="351"/>
      <c r="F63" s="352"/>
    </row>
    <row r="64" spans="1:9" ht="60" customHeight="1" x14ac:dyDescent="0.2">
      <c r="A64" s="14" t="s">
        <v>80</v>
      </c>
      <c r="B64" s="14" t="s">
        <v>132</v>
      </c>
      <c r="C64" s="14" t="s">
        <v>133</v>
      </c>
      <c r="D64" s="199" t="s">
        <v>134</v>
      </c>
      <c r="E64" s="14" t="s">
        <v>135</v>
      </c>
      <c r="F64" s="14" t="s">
        <v>136</v>
      </c>
    </row>
    <row r="65" spans="1:6" ht="15" x14ac:dyDescent="0.2">
      <c r="A65" s="15" t="s">
        <v>84</v>
      </c>
      <c r="B65" s="15" t="s">
        <v>114</v>
      </c>
      <c r="C65" s="15" t="s">
        <v>114</v>
      </c>
      <c r="D65" s="200" t="s">
        <v>114</v>
      </c>
      <c r="E65" s="15" t="s">
        <v>114</v>
      </c>
      <c r="F65" s="15" t="s">
        <v>114</v>
      </c>
    </row>
    <row r="66" spans="1:6" ht="15" x14ac:dyDescent="0.2">
      <c r="A66" s="15" t="s">
        <v>87</v>
      </c>
      <c r="B66" s="15" t="s">
        <v>91</v>
      </c>
      <c r="C66" s="15" t="s">
        <v>91</v>
      </c>
      <c r="D66" s="200" t="s">
        <v>91</v>
      </c>
      <c r="E66" s="15" t="s">
        <v>91</v>
      </c>
      <c r="F66" s="15" t="s">
        <v>91</v>
      </c>
    </row>
    <row r="67" spans="1:6" x14ac:dyDescent="0.2">
      <c r="A67" s="63">
        <v>42017</v>
      </c>
      <c r="B67" s="79">
        <v>2.2000000000000002</v>
      </c>
      <c r="C67" s="58">
        <v>0.13</v>
      </c>
      <c r="D67" s="201">
        <v>0.77</v>
      </c>
      <c r="E67" s="58">
        <v>0.12</v>
      </c>
      <c r="F67" s="79">
        <v>0.12</v>
      </c>
    </row>
    <row r="68" spans="1:6" x14ac:dyDescent="0.2">
      <c r="A68" s="64">
        <v>42054</v>
      </c>
      <c r="B68" s="76" t="s">
        <v>265</v>
      </c>
      <c r="C68" s="47">
        <v>8.7999999999999995E-2</v>
      </c>
      <c r="D68" s="203">
        <v>0.89</v>
      </c>
      <c r="E68" s="47">
        <v>0.15</v>
      </c>
      <c r="F68" s="76" t="s">
        <v>266</v>
      </c>
    </row>
    <row r="69" spans="1:6" x14ac:dyDescent="0.2">
      <c r="A69" s="64">
        <v>42095</v>
      </c>
      <c r="B69" s="76">
        <v>1</v>
      </c>
      <c r="C69" s="47">
        <v>0.17</v>
      </c>
      <c r="D69" s="203">
        <v>1.1000000000000001</v>
      </c>
      <c r="E69" s="47">
        <v>0.18</v>
      </c>
      <c r="F69" s="76">
        <v>0.12</v>
      </c>
    </row>
    <row r="70" spans="1:6" x14ac:dyDescent="0.2">
      <c r="A70" s="64">
        <v>42110</v>
      </c>
      <c r="B70" s="76">
        <v>1.5</v>
      </c>
      <c r="C70" s="47">
        <v>6.7000000000000004E-2</v>
      </c>
      <c r="D70" s="203">
        <v>1.3</v>
      </c>
      <c r="E70" s="47">
        <v>0.15</v>
      </c>
      <c r="F70" s="76" t="s">
        <v>267</v>
      </c>
    </row>
    <row r="71" spans="1:6" x14ac:dyDescent="0.2">
      <c r="A71" s="64">
        <v>42145</v>
      </c>
      <c r="B71" s="76">
        <v>2.2000000000000002</v>
      </c>
      <c r="C71" s="47" t="s">
        <v>302</v>
      </c>
      <c r="D71" s="203">
        <v>0.91</v>
      </c>
      <c r="E71" s="47">
        <v>0.16</v>
      </c>
      <c r="F71" s="76" t="s">
        <v>303</v>
      </c>
    </row>
    <row r="72" spans="1:6" x14ac:dyDescent="0.2">
      <c r="A72" s="64">
        <v>42151</v>
      </c>
      <c r="B72" s="76">
        <v>0.59</v>
      </c>
      <c r="C72" s="47" t="s">
        <v>302</v>
      </c>
      <c r="D72" s="203">
        <v>0.8</v>
      </c>
      <c r="E72" s="47">
        <v>0.2</v>
      </c>
      <c r="F72" s="76">
        <v>5.7000000000000002E-2</v>
      </c>
    </row>
    <row r="73" spans="1:6" x14ac:dyDescent="0.2">
      <c r="A73" s="64">
        <v>42172</v>
      </c>
      <c r="B73" s="76">
        <v>1.7</v>
      </c>
      <c r="C73" s="47">
        <v>0.21</v>
      </c>
      <c r="D73" s="203">
        <v>0.9</v>
      </c>
      <c r="E73" s="47">
        <v>0.12</v>
      </c>
      <c r="F73" s="76">
        <v>5.2999999999999999E-2</v>
      </c>
    </row>
    <row r="74" spans="1:6" x14ac:dyDescent="0.2">
      <c r="A74" s="64">
        <v>42184</v>
      </c>
      <c r="B74" s="76">
        <v>1.8</v>
      </c>
      <c r="C74" s="47">
        <v>0.33</v>
      </c>
      <c r="D74" s="203">
        <v>0.86</v>
      </c>
      <c r="E74" s="47">
        <v>0.14000000000000001</v>
      </c>
      <c r="F74" s="76">
        <v>7.6999999999999999E-2</v>
      </c>
    </row>
    <row r="75" spans="1:6" x14ac:dyDescent="0.2">
      <c r="A75" s="64">
        <v>42200</v>
      </c>
      <c r="B75" s="76" t="s">
        <v>309</v>
      </c>
      <c r="C75" s="47" t="s">
        <v>302</v>
      </c>
      <c r="D75" s="203">
        <v>0.68</v>
      </c>
      <c r="E75" s="47">
        <v>0.14000000000000001</v>
      </c>
      <c r="F75" s="76">
        <v>0.16</v>
      </c>
    </row>
    <row r="76" spans="1:6" x14ac:dyDescent="0.2">
      <c r="A76" s="64">
        <v>42212</v>
      </c>
      <c r="B76" s="76" t="s">
        <v>310</v>
      </c>
      <c r="C76" s="47" t="s">
        <v>302</v>
      </c>
      <c r="D76" s="203" t="s">
        <v>311</v>
      </c>
      <c r="E76" s="47">
        <v>0.24</v>
      </c>
      <c r="F76" s="76">
        <v>0.11</v>
      </c>
    </row>
    <row r="77" spans="1:6" x14ac:dyDescent="0.2">
      <c r="A77" s="64">
        <v>42227</v>
      </c>
      <c r="B77" s="76">
        <v>4.9000000000000004</v>
      </c>
      <c r="C77" s="47">
        <v>8.7999999999999995E-2</v>
      </c>
      <c r="D77" s="203">
        <v>0.82</v>
      </c>
      <c r="E77" s="47">
        <v>0.21</v>
      </c>
      <c r="F77" s="76">
        <v>9.9000000000000005E-2</v>
      </c>
    </row>
    <row r="78" spans="1:6" x14ac:dyDescent="0.2">
      <c r="A78" s="64">
        <v>42275</v>
      </c>
      <c r="B78" s="76">
        <v>4.4000000000000004</v>
      </c>
      <c r="C78" s="47">
        <v>8.7999999999999995E-2</v>
      </c>
      <c r="D78" s="209"/>
      <c r="E78" s="92"/>
      <c r="F78" s="75"/>
    </row>
    <row r="79" spans="1:6" x14ac:dyDescent="0.2">
      <c r="A79" s="64">
        <v>42303</v>
      </c>
      <c r="B79" s="76">
        <v>0.67</v>
      </c>
      <c r="C79" s="47" t="s">
        <v>322</v>
      </c>
      <c r="D79" s="209"/>
      <c r="E79" s="92"/>
      <c r="F79" s="75"/>
    </row>
    <row r="80" spans="1:6" x14ac:dyDescent="0.2">
      <c r="A80" s="64">
        <v>42331</v>
      </c>
      <c r="B80" s="76">
        <v>0.71</v>
      </c>
      <c r="C80" s="47">
        <v>6.2E-2</v>
      </c>
      <c r="D80" s="209"/>
      <c r="E80" s="92"/>
      <c r="F80" s="75"/>
    </row>
    <row r="81" spans="1:6" x14ac:dyDescent="0.2">
      <c r="A81" s="65">
        <v>42367</v>
      </c>
      <c r="B81" s="77" t="s">
        <v>265</v>
      </c>
      <c r="C81" s="103">
        <v>9.6000000000000002E-2</v>
      </c>
      <c r="D81" s="216"/>
      <c r="E81" s="163"/>
      <c r="F81" s="162"/>
    </row>
    <row r="82" spans="1:6" ht="15" x14ac:dyDescent="0.25">
      <c r="A82" s="6" t="s">
        <v>371</v>
      </c>
      <c r="B82" s="6"/>
    </row>
  </sheetData>
  <mergeCells count="6">
    <mergeCell ref="A63:F63"/>
    <mergeCell ref="K3:L3"/>
    <mergeCell ref="B2:F2"/>
    <mergeCell ref="G2:G3"/>
    <mergeCell ref="H2:H3"/>
    <mergeCell ref="I2:I3"/>
  </mergeCells>
  <pageMargins left="0.7" right="0.7" top="0.75" bottom="0.75" header="0.3" footer="0.3"/>
  <pageSetup scale="54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:G59"/>
  <sheetViews>
    <sheetView zoomScaleNormal="100" workbookViewId="0">
      <pane xSplit="1" ySplit="5" topLeftCell="B22" activePane="bottomRight" state="frozen"/>
      <selection pane="topRight" activeCell="B1" sqref="B1"/>
      <selection pane="bottomLeft" activeCell="A7" sqref="A7"/>
      <selection pane="bottomRight" activeCell="K24" sqref="K24"/>
    </sheetView>
  </sheetViews>
  <sheetFormatPr defaultColWidth="9.140625" defaultRowHeight="14.25" x14ac:dyDescent="0.2"/>
  <cols>
    <col min="1" max="1" width="16.7109375" style="84" customWidth="1"/>
    <col min="2" max="7" width="16.7109375" style="193" customWidth="1"/>
    <col min="8" max="16384" width="9.140625" style="3"/>
  </cols>
  <sheetData>
    <row r="2" spans="1:7" ht="15" x14ac:dyDescent="0.25">
      <c r="A2" s="80" t="s">
        <v>170</v>
      </c>
    </row>
    <row r="3" spans="1:7" s="18" customFormat="1" ht="60" customHeight="1" x14ac:dyDescent="0.2">
      <c r="A3" s="81" t="s">
        <v>171</v>
      </c>
      <c r="B3" s="192" t="s">
        <v>172</v>
      </c>
      <c r="C3" s="192" t="s">
        <v>173</v>
      </c>
      <c r="D3" s="192" t="s">
        <v>174</v>
      </c>
      <c r="E3" s="192" t="s">
        <v>175</v>
      </c>
      <c r="F3" s="192" t="s">
        <v>176</v>
      </c>
      <c r="G3" s="192" t="s">
        <v>177</v>
      </c>
    </row>
    <row r="4" spans="1:7" ht="15" x14ac:dyDescent="0.2">
      <c r="A4" s="82" t="s">
        <v>84</v>
      </c>
      <c r="B4" s="15" t="s">
        <v>85</v>
      </c>
      <c r="C4" s="15" t="s">
        <v>85</v>
      </c>
      <c r="D4" s="15" t="s">
        <v>85</v>
      </c>
      <c r="E4" s="15" t="s">
        <v>85</v>
      </c>
      <c r="F4" s="15" t="s">
        <v>85</v>
      </c>
      <c r="G4" s="15" t="s">
        <v>85</v>
      </c>
    </row>
    <row r="5" spans="1:7" ht="15" x14ac:dyDescent="0.2">
      <c r="A5" s="82" t="s">
        <v>87</v>
      </c>
      <c r="B5" s="15" t="s">
        <v>178</v>
      </c>
      <c r="C5" s="15" t="s">
        <v>178</v>
      </c>
      <c r="D5" s="15" t="s">
        <v>178</v>
      </c>
      <c r="E5" s="15" t="s">
        <v>178</v>
      </c>
      <c r="F5" s="15" t="s">
        <v>178</v>
      </c>
      <c r="G5" s="15" t="s">
        <v>178</v>
      </c>
    </row>
    <row r="6" spans="1:7" x14ac:dyDescent="0.2">
      <c r="A6" s="322">
        <v>42064</v>
      </c>
      <c r="B6" s="115">
        <v>100</v>
      </c>
      <c r="C6" s="116">
        <v>92.5</v>
      </c>
      <c r="D6" s="115">
        <v>92.5</v>
      </c>
      <c r="E6" s="116">
        <v>95</v>
      </c>
      <c r="F6" s="115">
        <v>100</v>
      </c>
      <c r="G6" s="239">
        <v>97.5</v>
      </c>
    </row>
    <row r="7" spans="1:7" x14ac:dyDescent="0.2">
      <c r="A7" s="325">
        <v>42170</v>
      </c>
      <c r="B7" s="117">
        <v>0</v>
      </c>
      <c r="C7" s="118">
        <v>57.5</v>
      </c>
      <c r="D7" s="117">
        <v>77.5</v>
      </c>
      <c r="E7" s="118">
        <v>97.5</v>
      </c>
      <c r="F7" s="117">
        <v>90</v>
      </c>
      <c r="G7" s="240">
        <v>97.5</v>
      </c>
    </row>
    <row r="8" spans="1:7" hidden="1" x14ac:dyDescent="0.2">
      <c r="A8" s="83"/>
      <c r="B8" s="117"/>
      <c r="C8" s="118"/>
      <c r="D8" s="117"/>
      <c r="E8" s="118"/>
      <c r="F8" s="117"/>
      <c r="G8" s="240"/>
    </row>
    <row r="9" spans="1:7" hidden="1" x14ac:dyDescent="0.2">
      <c r="A9" s="83"/>
      <c r="B9" s="117"/>
      <c r="C9" s="118"/>
      <c r="D9" s="117"/>
      <c r="E9" s="118"/>
      <c r="F9" s="117"/>
      <c r="G9" s="240"/>
    </row>
    <row r="10" spans="1:7" hidden="1" x14ac:dyDescent="0.2">
      <c r="A10" s="83"/>
      <c r="B10" s="117"/>
      <c r="C10" s="118"/>
      <c r="D10" s="117"/>
      <c r="E10" s="118"/>
      <c r="F10" s="117"/>
      <c r="G10" s="240"/>
    </row>
    <row r="11" spans="1:7" hidden="1" x14ac:dyDescent="0.2">
      <c r="A11" s="83"/>
      <c r="B11" s="117"/>
      <c r="C11" s="118"/>
      <c r="D11" s="117"/>
      <c r="E11" s="118"/>
      <c r="F11" s="117"/>
      <c r="G11" s="240"/>
    </row>
    <row r="12" spans="1:7" hidden="1" x14ac:dyDescent="0.2">
      <c r="A12" s="83"/>
      <c r="B12" s="117"/>
      <c r="C12" s="118"/>
      <c r="D12" s="117"/>
      <c r="E12" s="118"/>
      <c r="F12" s="117"/>
      <c r="G12" s="240"/>
    </row>
    <row r="13" spans="1:7" hidden="1" x14ac:dyDescent="0.2">
      <c r="A13" s="83"/>
      <c r="B13" s="117"/>
      <c r="C13" s="118"/>
      <c r="D13" s="117"/>
      <c r="E13" s="118"/>
      <c r="F13" s="117"/>
      <c r="G13" s="240"/>
    </row>
    <row r="14" spans="1:7" hidden="1" x14ac:dyDescent="0.2">
      <c r="A14" s="83"/>
      <c r="B14" s="117"/>
      <c r="C14" s="118"/>
      <c r="D14" s="117"/>
      <c r="E14" s="118"/>
      <c r="F14" s="117"/>
      <c r="G14" s="240"/>
    </row>
    <row r="15" spans="1:7" hidden="1" x14ac:dyDescent="0.2">
      <c r="A15" s="83"/>
      <c r="B15" s="117"/>
      <c r="C15" s="118"/>
      <c r="D15" s="117"/>
      <c r="E15" s="118"/>
      <c r="F15" s="117"/>
      <c r="G15" s="240"/>
    </row>
    <row r="16" spans="1:7" hidden="1" x14ac:dyDescent="0.2">
      <c r="A16" s="83"/>
      <c r="B16" s="117"/>
      <c r="C16" s="118"/>
      <c r="D16" s="117"/>
      <c r="E16" s="118"/>
      <c r="F16" s="117"/>
      <c r="G16" s="240"/>
    </row>
    <row r="17" spans="1:7" hidden="1" x14ac:dyDescent="0.2">
      <c r="A17" s="83"/>
      <c r="B17" s="117"/>
      <c r="C17" s="118"/>
      <c r="D17" s="117"/>
      <c r="E17" s="118"/>
      <c r="F17" s="117"/>
      <c r="G17" s="240"/>
    </row>
    <row r="18" spans="1:7" hidden="1" x14ac:dyDescent="0.2">
      <c r="A18" s="83"/>
      <c r="B18" s="117"/>
      <c r="C18" s="118"/>
      <c r="D18" s="117"/>
      <c r="E18" s="118"/>
      <c r="F18" s="117"/>
      <c r="G18" s="240"/>
    </row>
    <row r="19" spans="1:7" x14ac:dyDescent="0.2">
      <c r="A19" s="179"/>
      <c r="B19" s="241"/>
      <c r="C19" s="241"/>
      <c r="D19" s="241"/>
      <c r="E19" s="241"/>
      <c r="F19" s="241"/>
      <c r="G19" s="241"/>
    </row>
    <row r="22" spans="1:7" ht="15" x14ac:dyDescent="0.25">
      <c r="A22" s="80" t="s">
        <v>179</v>
      </c>
    </row>
    <row r="23" spans="1:7" ht="30" x14ac:dyDescent="0.2">
      <c r="A23" s="81" t="s">
        <v>171</v>
      </c>
      <c r="B23" s="192" t="s">
        <v>172</v>
      </c>
      <c r="C23" s="192" t="s">
        <v>173</v>
      </c>
      <c r="D23" s="192" t="s">
        <v>174</v>
      </c>
      <c r="E23" s="192" t="s">
        <v>175</v>
      </c>
      <c r="F23" s="192" t="s">
        <v>176</v>
      </c>
      <c r="G23" s="192" t="s">
        <v>177</v>
      </c>
    </row>
    <row r="24" spans="1:7" ht="15" x14ac:dyDescent="0.2">
      <c r="A24" s="82" t="s">
        <v>84</v>
      </c>
      <c r="B24" s="15" t="s">
        <v>85</v>
      </c>
      <c r="C24" s="15" t="s">
        <v>85</v>
      </c>
      <c r="D24" s="15" t="s">
        <v>85</v>
      </c>
      <c r="E24" s="15" t="s">
        <v>85</v>
      </c>
      <c r="F24" s="15" t="s">
        <v>85</v>
      </c>
      <c r="G24" s="15" t="s">
        <v>85</v>
      </c>
    </row>
    <row r="25" spans="1:7" ht="15" x14ac:dyDescent="0.2">
      <c r="A25" s="82" t="s">
        <v>87</v>
      </c>
      <c r="B25" s="15" t="s">
        <v>181</v>
      </c>
      <c r="C25" s="15" t="s">
        <v>181</v>
      </c>
      <c r="D25" s="15" t="s">
        <v>181</v>
      </c>
      <c r="E25" s="15" t="s">
        <v>181</v>
      </c>
      <c r="F25" s="15" t="s">
        <v>181</v>
      </c>
      <c r="G25" s="15" t="s">
        <v>181</v>
      </c>
    </row>
    <row r="26" spans="1:7" x14ac:dyDescent="0.2">
      <c r="A26" s="322">
        <v>42064</v>
      </c>
      <c r="B26" s="106">
        <v>0.54</v>
      </c>
      <c r="C26" s="107">
        <v>0.53</v>
      </c>
      <c r="D26" s="106">
        <v>0.51</v>
      </c>
      <c r="E26" s="107">
        <v>0.46</v>
      </c>
      <c r="F26" s="106">
        <v>0.49</v>
      </c>
      <c r="G26" s="242">
        <v>0.53</v>
      </c>
    </row>
    <row r="27" spans="1:7" x14ac:dyDescent="0.2">
      <c r="A27" s="325">
        <v>42170</v>
      </c>
      <c r="B27" s="108">
        <v>0</v>
      </c>
      <c r="C27" s="109">
        <v>0.36</v>
      </c>
      <c r="D27" s="108">
        <v>0.45</v>
      </c>
      <c r="E27" s="109">
        <v>0.52</v>
      </c>
      <c r="F27" s="108">
        <v>0.46</v>
      </c>
      <c r="G27" s="226">
        <v>0.53</v>
      </c>
    </row>
    <row r="28" spans="1:7" x14ac:dyDescent="0.2">
      <c r="A28" s="179"/>
      <c r="B28" s="107"/>
      <c r="C28" s="107"/>
      <c r="D28" s="107"/>
      <c r="E28" s="107"/>
      <c r="F28" s="107"/>
      <c r="G28" s="107"/>
    </row>
    <row r="29" spans="1:7" hidden="1" x14ac:dyDescent="0.2">
      <c r="A29" s="83"/>
      <c r="B29" s="108"/>
      <c r="C29" s="109"/>
      <c r="D29" s="108"/>
      <c r="E29" s="109"/>
      <c r="F29" s="108"/>
      <c r="G29" s="226"/>
    </row>
    <row r="30" spans="1:7" hidden="1" x14ac:dyDescent="0.2">
      <c r="A30" s="83"/>
      <c r="B30" s="108"/>
      <c r="C30" s="109"/>
      <c r="D30" s="108"/>
      <c r="E30" s="109"/>
      <c r="F30" s="108"/>
      <c r="G30" s="226"/>
    </row>
    <row r="31" spans="1:7" hidden="1" x14ac:dyDescent="0.2">
      <c r="A31" s="83"/>
      <c r="B31" s="108"/>
      <c r="C31" s="109"/>
      <c r="D31" s="108"/>
      <c r="E31" s="109"/>
      <c r="F31" s="108"/>
      <c r="G31" s="226"/>
    </row>
    <row r="32" spans="1:7" hidden="1" x14ac:dyDescent="0.2">
      <c r="A32" s="83"/>
      <c r="B32" s="108"/>
      <c r="C32" s="109"/>
      <c r="D32" s="108"/>
      <c r="E32" s="109"/>
      <c r="F32" s="108"/>
      <c r="G32" s="226"/>
    </row>
    <row r="33" spans="1:7" hidden="1" x14ac:dyDescent="0.2">
      <c r="A33" s="83"/>
      <c r="B33" s="108"/>
      <c r="C33" s="109"/>
      <c r="D33" s="108"/>
      <c r="E33" s="109"/>
      <c r="F33" s="108"/>
      <c r="G33" s="226"/>
    </row>
    <row r="34" spans="1:7" hidden="1" x14ac:dyDescent="0.2">
      <c r="A34" s="83"/>
      <c r="B34" s="108"/>
      <c r="C34" s="109"/>
      <c r="D34" s="108"/>
      <c r="E34" s="109"/>
      <c r="F34" s="108"/>
      <c r="G34" s="226"/>
    </row>
    <row r="35" spans="1:7" hidden="1" x14ac:dyDescent="0.2">
      <c r="A35" s="83"/>
      <c r="B35" s="108"/>
      <c r="C35" s="109"/>
      <c r="D35" s="108"/>
      <c r="E35" s="109"/>
      <c r="F35" s="108"/>
      <c r="G35" s="226"/>
    </row>
    <row r="36" spans="1:7" hidden="1" x14ac:dyDescent="0.2">
      <c r="A36" s="83"/>
      <c r="B36" s="108"/>
      <c r="C36" s="109"/>
      <c r="D36" s="108"/>
      <c r="E36" s="109"/>
      <c r="F36" s="108"/>
      <c r="G36" s="226"/>
    </row>
    <row r="37" spans="1:7" hidden="1" x14ac:dyDescent="0.2">
      <c r="A37" s="83"/>
      <c r="B37" s="108"/>
      <c r="C37" s="109"/>
      <c r="D37" s="108"/>
      <c r="E37" s="109"/>
      <c r="F37" s="108"/>
      <c r="G37" s="226"/>
    </row>
    <row r="38" spans="1:7" hidden="1" x14ac:dyDescent="0.2">
      <c r="A38" s="83"/>
      <c r="B38" s="108"/>
      <c r="C38" s="109"/>
      <c r="D38" s="108"/>
      <c r="E38" s="109"/>
      <c r="F38" s="108"/>
      <c r="G38" s="226"/>
    </row>
    <row r="39" spans="1:7" hidden="1" x14ac:dyDescent="0.2"/>
    <row r="42" spans="1:7" ht="15" x14ac:dyDescent="0.25">
      <c r="A42" s="80" t="s">
        <v>180</v>
      </c>
    </row>
    <row r="43" spans="1:7" ht="30" x14ac:dyDescent="0.2">
      <c r="A43" s="81" t="s">
        <v>171</v>
      </c>
      <c r="B43" s="192" t="s">
        <v>172</v>
      </c>
      <c r="C43" s="192" t="s">
        <v>173</v>
      </c>
      <c r="D43" s="192" t="s">
        <v>174</v>
      </c>
      <c r="E43" s="192" t="s">
        <v>175</v>
      </c>
      <c r="F43" s="192" t="s">
        <v>176</v>
      </c>
      <c r="G43" s="192" t="s">
        <v>177</v>
      </c>
    </row>
    <row r="44" spans="1:7" ht="15" x14ac:dyDescent="0.2">
      <c r="A44" s="82" t="s">
        <v>84</v>
      </c>
      <c r="B44" s="15" t="s">
        <v>85</v>
      </c>
      <c r="C44" s="15" t="s">
        <v>85</v>
      </c>
      <c r="D44" s="15" t="s">
        <v>85</v>
      </c>
      <c r="E44" s="15" t="s">
        <v>85</v>
      </c>
      <c r="F44" s="15" t="s">
        <v>85</v>
      </c>
      <c r="G44" s="15" t="s">
        <v>85</v>
      </c>
    </row>
    <row r="45" spans="1:7" ht="15" x14ac:dyDescent="0.2">
      <c r="A45" s="82" t="s">
        <v>87</v>
      </c>
      <c r="B45" s="15" t="s">
        <v>178</v>
      </c>
      <c r="C45" s="15" t="s">
        <v>178</v>
      </c>
      <c r="D45" s="15" t="s">
        <v>178</v>
      </c>
      <c r="E45" s="15" t="s">
        <v>178</v>
      </c>
      <c r="F45" s="15" t="s">
        <v>178</v>
      </c>
      <c r="G45" s="15" t="s">
        <v>178</v>
      </c>
    </row>
    <row r="46" spans="1:7" x14ac:dyDescent="0.2">
      <c r="A46" s="322">
        <v>42064</v>
      </c>
      <c r="B46" s="243">
        <v>0.7</v>
      </c>
      <c r="C46" s="244">
        <v>0.8</v>
      </c>
      <c r="D46" s="243">
        <v>1</v>
      </c>
      <c r="E46" s="244">
        <v>0.9</v>
      </c>
      <c r="F46" s="243">
        <v>0.9</v>
      </c>
      <c r="G46" s="245">
        <v>0.9</v>
      </c>
    </row>
    <row r="47" spans="1:7" x14ac:dyDescent="0.2">
      <c r="A47" s="325">
        <v>42170</v>
      </c>
      <c r="B47" s="246">
        <v>0.8</v>
      </c>
      <c r="C47" s="247">
        <v>0.5</v>
      </c>
      <c r="D47" s="246">
        <v>0.8</v>
      </c>
      <c r="E47" s="247">
        <v>0.9</v>
      </c>
      <c r="F47" s="246">
        <v>1</v>
      </c>
      <c r="G47" s="248">
        <v>0.7</v>
      </c>
    </row>
    <row r="48" spans="1:7" x14ac:dyDescent="0.2">
      <c r="A48" s="179"/>
      <c r="B48" s="241"/>
      <c r="C48" s="241"/>
      <c r="D48" s="241"/>
      <c r="E48" s="241"/>
      <c r="F48" s="241"/>
      <c r="G48" s="241"/>
    </row>
    <row r="49" spans="1:7" hidden="1" x14ac:dyDescent="0.2">
      <c r="A49" s="83"/>
      <c r="B49" s="249"/>
      <c r="C49" s="250"/>
      <c r="D49" s="249"/>
      <c r="E49" s="250"/>
      <c r="F49" s="249"/>
      <c r="G49" s="251"/>
    </row>
    <row r="50" spans="1:7" hidden="1" x14ac:dyDescent="0.2">
      <c r="A50" s="83"/>
      <c r="B50" s="249"/>
      <c r="C50" s="250"/>
      <c r="D50" s="249"/>
      <c r="E50" s="250"/>
      <c r="F50" s="249"/>
      <c r="G50" s="251"/>
    </row>
    <row r="51" spans="1:7" hidden="1" x14ac:dyDescent="0.2">
      <c r="A51" s="83"/>
      <c r="B51" s="249"/>
      <c r="C51" s="250"/>
      <c r="D51" s="249"/>
      <c r="E51" s="250"/>
      <c r="F51" s="249"/>
      <c r="G51" s="251"/>
    </row>
    <row r="52" spans="1:7" hidden="1" x14ac:dyDescent="0.2">
      <c r="A52" s="83"/>
      <c r="B52" s="249"/>
      <c r="C52" s="250"/>
      <c r="D52" s="249"/>
      <c r="E52" s="250"/>
      <c r="F52" s="249"/>
      <c r="G52" s="251"/>
    </row>
    <row r="53" spans="1:7" hidden="1" x14ac:dyDescent="0.2">
      <c r="A53" s="83"/>
      <c r="B53" s="249"/>
      <c r="C53" s="250"/>
      <c r="D53" s="249"/>
      <c r="E53" s="250"/>
      <c r="F53" s="249"/>
      <c r="G53" s="251"/>
    </row>
    <row r="54" spans="1:7" hidden="1" x14ac:dyDescent="0.2">
      <c r="A54" s="83"/>
      <c r="B54" s="249"/>
      <c r="C54" s="250"/>
      <c r="D54" s="249"/>
      <c r="E54" s="250"/>
      <c r="F54" s="249"/>
      <c r="G54" s="251"/>
    </row>
    <row r="55" spans="1:7" hidden="1" x14ac:dyDescent="0.2">
      <c r="A55" s="83"/>
      <c r="B55" s="249"/>
      <c r="C55" s="250"/>
      <c r="D55" s="249"/>
      <c r="E55" s="250"/>
      <c r="F55" s="249"/>
      <c r="G55" s="251"/>
    </row>
    <row r="56" spans="1:7" hidden="1" x14ac:dyDescent="0.2">
      <c r="A56" s="83"/>
      <c r="B56" s="249"/>
      <c r="C56" s="250"/>
      <c r="D56" s="249"/>
      <c r="E56" s="250"/>
      <c r="F56" s="249"/>
      <c r="G56" s="251"/>
    </row>
    <row r="57" spans="1:7" hidden="1" x14ac:dyDescent="0.2">
      <c r="A57" s="83"/>
      <c r="B57" s="249"/>
      <c r="C57" s="250"/>
      <c r="D57" s="249"/>
      <c r="E57" s="250"/>
      <c r="F57" s="249"/>
      <c r="G57" s="251"/>
    </row>
    <row r="58" spans="1:7" hidden="1" x14ac:dyDescent="0.2">
      <c r="A58" s="83"/>
      <c r="B58" s="249"/>
      <c r="C58" s="250"/>
      <c r="D58" s="249"/>
      <c r="E58" s="250"/>
      <c r="F58" s="249"/>
      <c r="G58" s="251"/>
    </row>
    <row r="59" spans="1:7" hidden="1" x14ac:dyDescent="0.2"/>
  </sheetData>
  <pageMargins left="0.7" right="0.7" top="0.75" bottom="0.75" header="0.3" footer="0.3"/>
  <pageSetup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2:G37"/>
  <sheetViews>
    <sheetView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J23" sqref="J23"/>
    </sheetView>
  </sheetViews>
  <sheetFormatPr defaultRowHeight="15" x14ac:dyDescent="0.25"/>
  <cols>
    <col min="1" max="1" width="16.7109375" style="85" customWidth="1"/>
    <col min="2" max="7" width="16.7109375" style="254" customWidth="1"/>
  </cols>
  <sheetData>
    <row r="2" spans="1:7" x14ac:dyDescent="0.25">
      <c r="A2" s="80" t="s">
        <v>182</v>
      </c>
      <c r="B2" s="193"/>
      <c r="C2" s="193"/>
      <c r="D2" s="193"/>
      <c r="E2" s="193"/>
      <c r="F2" s="193"/>
      <c r="G2" s="193"/>
    </row>
    <row r="3" spans="1:7" ht="30" x14ac:dyDescent="0.25">
      <c r="A3" s="81" t="s">
        <v>171</v>
      </c>
      <c r="B3" s="192" t="s">
        <v>172</v>
      </c>
      <c r="C3" s="192" t="s">
        <v>173</v>
      </c>
      <c r="D3" s="192" t="s">
        <v>174</v>
      </c>
      <c r="E3" s="192" t="s">
        <v>175</v>
      </c>
      <c r="F3" s="192" t="s">
        <v>176</v>
      </c>
      <c r="G3" s="192" t="s">
        <v>177</v>
      </c>
    </row>
    <row r="4" spans="1:7" x14ac:dyDescent="0.25">
      <c r="A4" s="82" t="s">
        <v>84</v>
      </c>
      <c r="B4" s="15" t="s">
        <v>85</v>
      </c>
      <c r="C4" s="15" t="s">
        <v>85</v>
      </c>
      <c r="D4" s="15" t="s">
        <v>85</v>
      </c>
      <c r="E4" s="15" t="s">
        <v>85</v>
      </c>
      <c r="F4" s="15" t="s">
        <v>85</v>
      </c>
      <c r="G4" s="15" t="s">
        <v>85</v>
      </c>
    </row>
    <row r="5" spans="1:7" x14ac:dyDescent="0.25">
      <c r="A5" s="82" t="s">
        <v>87</v>
      </c>
      <c r="B5" s="347" t="s">
        <v>184</v>
      </c>
      <c r="C5" s="348"/>
      <c r="D5" s="348"/>
      <c r="E5" s="348"/>
      <c r="F5" s="348"/>
      <c r="G5" s="349"/>
    </row>
    <row r="6" spans="1:7" x14ac:dyDescent="0.25">
      <c r="A6" s="322">
        <v>42064</v>
      </c>
      <c r="B6" s="106">
        <v>34.1</v>
      </c>
      <c r="C6" s="107">
        <v>37.4</v>
      </c>
      <c r="D6" s="106">
        <v>46.1</v>
      </c>
      <c r="E6" s="107">
        <v>43.2</v>
      </c>
      <c r="F6" s="106">
        <v>48.1</v>
      </c>
      <c r="G6" s="242">
        <v>41.8</v>
      </c>
    </row>
    <row r="7" spans="1:7" x14ac:dyDescent="0.25">
      <c r="A7" s="325">
        <v>42170</v>
      </c>
      <c r="B7" s="108">
        <v>8.5</v>
      </c>
      <c r="C7" s="109">
        <v>39.4</v>
      </c>
      <c r="D7" s="108">
        <v>33.1</v>
      </c>
      <c r="E7" s="109">
        <v>46.8</v>
      </c>
      <c r="F7" s="108">
        <v>32.200000000000003</v>
      </c>
      <c r="G7" s="226">
        <v>26.2</v>
      </c>
    </row>
    <row r="8" spans="1:7" hidden="1" x14ac:dyDescent="0.25">
      <c r="A8" s="83"/>
      <c r="B8" s="108"/>
      <c r="C8" s="109"/>
      <c r="D8" s="108"/>
      <c r="E8" s="109"/>
      <c r="F8" s="108"/>
      <c r="G8" s="226"/>
    </row>
    <row r="9" spans="1:7" hidden="1" x14ac:dyDescent="0.25">
      <c r="A9" s="83"/>
      <c r="B9" s="108"/>
      <c r="C9" s="109"/>
      <c r="D9" s="108"/>
      <c r="E9" s="109"/>
      <c r="F9" s="108"/>
      <c r="G9" s="226"/>
    </row>
    <row r="10" spans="1:7" hidden="1" x14ac:dyDescent="0.25">
      <c r="A10" s="83"/>
      <c r="B10" s="108"/>
      <c r="C10" s="109"/>
      <c r="D10" s="108"/>
      <c r="E10" s="109"/>
      <c r="F10" s="108"/>
      <c r="G10" s="226"/>
    </row>
    <row r="11" spans="1:7" hidden="1" x14ac:dyDescent="0.25">
      <c r="A11" s="83"/>
      <c r="B11" s="108"/>
      <c r="C11" s="109"/>
      <c r="D11" s="108"/>
      <c r="E11" s="109"/>
      <c r="F11" s="108"/>
      <c r="G11" s="226"/>
    </row>
    <row r="12" spans="1:7" hidden="1" x14ac:dyDescent="0.25">
      <c r="A12" s="83"/>
      <c r="B12" s="108"/>
      <c r="C12" s="109"/>
      <c r="D12" s="108"/>
      <c r="E12" s="109"/>
      <c r="F12" s="108"/>
      <c r="G12" s="226"/>
    </row>
    <row r="13" spans="1:7" hidden="1" x14ac:dyDescent="0.25">
      <c r="A13" s="83"/>
      <c r="B13" s="108"/>
      <c r="C13" s="109"/>
      <c r="D13" s="108"/>
      <c r="E13" s="109"/>
      <c r="F13" s="108"/>
      <c r="G13" s="226"/>
    </row>
    <row r="14" spans="1:7" hidden="1" x14ac:dyDescent="0.25">
      <c r="A14" s="83"/>
      <c r="B14" s="108"/>
      <c r="C14" s="109"/>
      <c r="D14" s="108"/>
      <c r="E14" s="109"/>
      <c r="F14" s="108"/>
      <c r="G14" s="226"/>
    </row>
    <row r="15" spans="1:7" hidden="1" x14ac:dyDescent="0.25">
      <c r="A15" s="83"/>
      <c r="B15" s="108"/>
      <c r="C15" s="109"/>
      <c r="D15" s="108"/>
      <c r="E15" s="109"/>
      <c r="F15" s="108"/>
      <c r="G15" s="226"/>
    </row>
    <row r="16" spans="1:7" hidden="1" x14ac:dyDescent="0.25">
      <c r="A16" s="83"/>
      <c r="B16" s="108"/>
      <c r="C16" s="109"/>
      <c r="D16" s="108"/>
      <c r="E16" s="109"/>
      <c r="F16" s="108"/>
      <c r="G16" s="226"/>
    </row>
    <row r="17" spans="1:7" hidden="1" x14ac:dyDescent="0.25">
      <c r="A17" s="83"/>
      <c r="B17" s="108"/>
      <c r="C17" s="109"/>
      <c r="D17" s="108"/>
      <c r="E17" s="109"/>
      <c r="F17" s="108"/>
      <c r="G17" s="226"/>
    </row>
    <row r="18" spans="1:7" hidden="1" x14ac:dyDescent="0.25">
      <c r="A18" s="83"/>
      <c r="B18" s="108"/>
      <c r="C18" s="109"/>
      <c r="D18" s="108"/>
      <c r="E18" s="109"/>
      <c r="F18" s="108"/>
      <c r="G18" s="226"/>
    </row>
    <row r="19" spans="1:7" x14ac:dyDescent="0.25">
      <c r="A19" s="180"/>
      <c r="B19" s="252"/>
      <c r="C19" s="252"/>
      <c r="D19" s="252"/>
      <c r="E19" s="252"/>
      <c r="F19" s="252"/>
      <c r="G19" s="252"/>
    </row>
    <row r="22" spans="1:7" x14ac:dyDescent="0.25">
      <c r="A22" s="80" t="s">
        <v>183</v>
      </c>
      <c r="B22" s="193"/>
      <c r="C22" s="193"/>
      <c r="D22" s="193"/>
      <c r="E22" s="193"/>
      <c r="F22" s="193"/>
      <c r="G22" s="193"/>
    </row>
    <row r="23" spans="1:7" ht="30" x14ac:dyDescent="0.25">
      <c r="A23" s="81" t="s">
        <v>171</v>
      </c>
      <c r="B23" s="192" t="s">
        <v>172</v>
      </c>
      <c r="C23" s="192" t="s">
        <v>173</v>
      </c>
      <c r="D23" s="192" t="s">
        <v>174</v>
      </c>
      <c r="E23" s="192" t="s">
        <v>175</v>
      </c>
      <c r="F23" s="192" t="s">
        <v>176</v>
      </c>
      <c r="G23" s="192" t="s">
        <v>177</v>
      </c>
    </row>
    <row r="24" spans="1:7" x14ac:dyDescent="0.25">
      <c r="A24" s="82" t="s">
        <v>84</v>
      </c>
      <c r="B24" s="15" t="s">
        <v>85</v>
      </c>
      <c r="C24" s="15" t="s">
        <v>85</v>
      </c>
      <c r="D24" s="15" t="s">
        <v>85</v>
      </c>
      <c r="E24" s="15" t="s">
        <v>85</v>
      </c>
      <c r="F24" s="15" t="s">
        <v>85</v>
      </c>
      <c r="G24" s="15" t="s">
        <v>85</v>
      </c>
    </row>
    <row r="25" spans="1:7" x14ac:dyDescent="0.25">
      <c r="A25" s="82" t="s">
        <v>87</v>
      </c>
      <c r="B25" s="20" t="s">
        <v>268</v>
      </c>
      <c r="C25" s="20" t="s">
        <v>268</v>
      </c>
      <c r="D25" s="20" t="s">
        <v>268</v>
      </c>
      <c r="E25" s="20" t="s">
        <v>268</v>
      </c>
      <c r="F25" s="20" t="s">
        <v>268</v>
      </c>
      <c r="G25" s="166" t="s">
        <v>268</v>
      </c>
    </row>
    <row r="26" spans="1:7" x14ac:dyDescent="0.25">
      <c r="A26" s="322">
        <v>42064</v>
      </c>
      <c r="B26" s="106">
        <v>3.24</v>
      </c>
      <c r="C26" s="107">
        <v>6.48</v>
      </c>
      <c r="D26" s="106">
        <v>4.55</v>
      </c>
      <c r="E26" s="107">
        <v>5.29</v>
      </c>
      <c r="F26" s="106">
        <v>6.76</v>
      </c>
      <c r="G26" s="242">
        <v>1.36</v>
      </c>
    </row>
    <row r="27" spans="1:7" x14ac:dyDescent="0.25">
      <c r="A27" s="326">
        <v>42170</v>
      </c>
      <c r="B27" s="253">
        <v>3.63</v>
      </c>
      <c r="C27" s="172">
        <v>4.37</v>
      </c>
      <c r="D27" s="253">
        <v>5.31</v>
      </c>
      <c r="E27" s="172">
        <v>1.58</v>
      </c>
      <c r="F27" s="253">
        <v>4.42</v>
      </c>
      <c r="G27" s="233">
        <v>1.83</v>
      </c>
    </row>
    <row r="37" ht="14.25" customHeight="1" x14ac:dyDescent="0.25"/>
  </sheetData>
  <mergeCells count="1">
    <mergeCell ref="B5:G5"/>
  </mergeCells>
  <pageMargins left="0.7" right="0.7" top="0.75" bottom="0.75" header="0.3" footer="0.3"/>
  <pageSetup scale="77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G52"/>
  <sheetViews>
    <sheetView workbookViewId="0">
      <selection activeCell="H25" sqref="H25"/>
    </sheetView>
  </sheetViews>
  <sheetFormatPr defaultColWidth="9.140625" defaultRowHeight="14.25" x14ac:dyDescent="0.2"/>
  <cols>
    <col min="1" max="7" width="16.7109375" style="86" customWidth="1"/>
    <col min="8" max="16384" width="9.140625" style="86"/>
  </cols>
  <sheetData>
    <row r="1" spans="1:7" x14ac:dyDescent="0.2">
      <c r="G1" s="8"/>
    </row>
    <row r="2" spans="1:7" ht="15" x14ac:dyDescent="0.25">
      <c r="A2" s="19" t="s">
        <v>185</v>
      </c>
      <c r="G2" s="8"/>
    </row>
    <row r="3" spans="1:7" ht="15" x14ac:dyDescent="0.25">
      <c r="A3" s="6" t="s">
        <v>186</v>
      </c>
      <c r="G3" s="8"/>
    </row>
    <row r="4" spans="1:7" ht="30" x14ac:dyDescent="0.2">
      <c r="A4" s="131" t="s">
        <v>171</v>
      </c>
      <c r="B4" s="131" t="s">
        <v>172</v>
      </c>
      <c r="C4" s="131" t="s">
        <v>173</v>
      </c>
      <c r="D4" s="131" t="s">
        <v>174</v>
      </c>
      <c r="E4" s="131" t="s">
        <v>175</v>
      </c>
      <c r="F4" s="131" t="s">
        <v>176</v>
      </c>
      <c r="G4" s="12"/>
    </row>
    <row r="5" spans="1:7" ht="15" x14ac:dyDescent="0.2">
      <c r="A5" s="15" t="s">
        <v>84</v>
      </c>
      <c r="B5" s="15" t="s">
        <v>113</v>
      </c>
      <c r="C5" s="15" t="s">
        <v>113</v>
      </c>
      <c r="D5" s="15" t="s">
        <v>113</v>
      </c>
      <c r="E5" s="15" t="s">
        <v>113</v>
      </c>
      <c r="F5" s="15" t="s">
        <v>113</v>
      </c>
      <c r="G5" s="13"/>
    </row>
    <row r="6" spans="1:7" ht="15" x14ac:dyDescent="0.2">
      <c r="A6" s="15" t="s">
        <v>87</v>
      </c>
      <c r="B6" s="20" t="s">
        <v>165</v>
      </c>
      <c r="C6" s="20" t="s">
        <v>165</v>
      </c>
      <c r="D6" s="20" t="s">
        <v>165</v>
      </c>
      <c r="E6" s="20" t="s">
        <v>165</v>
      </c>
      <c r="F6" s="134" t="s">
        <v>165</v>
      </c>
      <c r="G6" s="133"/>
    </row>
    <row r="7" spans="1:7" x14ac:dyDescent="0.2">
      <c r="A7" s="138">
        <v>42093</v>
      </c>
      <c r="B7" s="51">
        <v>32.700000000000003</v>
      </c>
      <c r="C7" s="58" t="s">
        <v>304</v>
      </c>
      <c r="D7" s="79">
        <v>3.82</v>
      </c>
      <c r="E7" s="127" t="s">
        <v>305</v>
      </c>
      <c r="F7" s="79" t="s">
        <v>304</v>
      </c>
      <c r="G7" s="8"/>
    </row>
    <row r="8" spans="1:7" x14ac:dyDescent="0.2">
      <c r="A8" s="139">
        <v>42095</v>
      </c>
      <c r="B8" s="45">
        <v>29.8</v>
      </c>
      <c r="C8" s="47" t="s">
        <v>304</v>
      </c>
      <c r="D8" s="76">
        <v>2.2000000000000002</v>
      </c>
      <c r="E8" s="127" t="s">
        <v>305</v>
      </c>
      <c r="F8" s="76">
        <v>0.435</v>
      </c>
      <c r="G8" s="8"/>
    </row>
    <row r="9" spans="1:7" x14ac:dyDescent="0.2">
      <c r="A9" s="139">
        <v>42097</v>
      </c>
      <c r="B9" s="45">
        <v>27.6</v>
      </c>
      <c r="C9" s="47" t="s">
        <v>304</v>
      </c>
      <c r="D9" s="76">
        <v>0.97499999999999998</v>
      </c>
      <c r="E9" s="127" t="s">
        <v>305</v>
      </c>
      <c r="F9" s="76" t="s">
        <v>304</v>
      </c>
      <c r="G9" s="8"/>
    </row>
    <row r="10" spans="1:7" x14ac:dyDescent="0.2">
      <c r="A10" s="139">
        <v>42163</v>
      </c>
      <c r="B10" s="45">
        <v>6.54</v>
      </c>
      <c r="C10" s="47" t="s">
        <v>304</v>
      </c>
      <c r="D10" s="76" t="s">
        <v>305</v>
      </c>
      <c r="E10" s="47" t="s">
        <v>304</v>
      </c>
      <c r="F10" s="76" t="s">
        <v>304</v>
      </c>
      <c r="G10" s="8"/>
    </row>
    <row r="11" spans="1:7" x14ac:dyDescent="0.2">
      <c r="A11" s="139">
        <v>42165</v>
      </c>
      <c r="B11" s="45">
        <v>6.99</v>
      </c>
      <c r="C11" s="47" t="s">
        <v>304</v>
      </c>
      <c r="D11" s="76" t="s">
        <v>305</v>
      </c>
      <c r="E11" s="47" t="s">
        <v>304</v>
      </c>
      <c r="F11" s="76" t="s">
        <v>304</v>
      </c>
      <c r="G11" s="8"/>
    </row>
    <row r="12" spans="1:7" x14ac:dyDescent="0.2">
      <c r="A12" s="139">
        <v>42167</v>
      </c>
      <c r="B12" s="45">
        <v>7.02</v>
      </c>
      <c r="C12" s="47" t="s">
        <v>304</v>
      </c>
      <c r="D12" s="76" t="s">
        <v>305</v>
      </c>
      <c r="E12" s="47" t="s">
        <v>304</v>
      </c>
      <c r="F12" s="76" t="s">
        <v>304</v>
      </c>
      <c r="G12" s="8"/>
    </row>
    <row r="13" spans="1:7" hidden="1" x14ac:dyDescent="0.2">
      <c r="A13" s="139"/>
      <c r="B13" s="45"/>
      <c r="C13" s="47"/>
      <c r="D13" s="76"/>
      <c r="E13" s="47"/>
      <c r="F13" s="76"/>
      <c r="G13" s="8"/>
    </row>
    <row r="14" spans="1:7" hidden="1" x14ac:dyDescent="0.2">
      <c r="A14" s="139"/>
      <c r="B14" s="45"/>
      <c r="C14" s="47"/>
      <c r="D14" s="76"/>
      <c r="E14" s="47"/>
      <c r="F14" s="76"/>
      <c r="G14" s="8"/>
    </row>
    <row r="15" spans="1:7" hidden="1" x14ac:dyDescent="0.2">
      <c r="A15" s="139"/>
      <c r="B15" s="45"/>
      <c r="C15" s="47"/>
      <c r="D15" s="76"/>
      <c r="E15" s="47"/>
      <c r="F15" s="76"/>
      <c r="G15" s="8"/>
    </row>
    <row r="16" spans="1:7" hidden="1" x14ac:dyDescent="0.2">
      <c r="A16" s="139"/>
      <c r="B16" s="45"/>
      <c r="C16" s="47"/>
      <c r="D16" s="76"/>
      <c r="E16" s="47"/>
      <c r="F16" s="76"/>
      <c r="G16" s="8"/>
    </row>
    <row r="17" spans="1:7" hidden="1" x14ac:dyDescent="0.2">
      <c r="A17" s="139"/>
      <c r="B17" s="76"/>
      <c r="C17" s="47"/>
      <c r="D17" s="76"/>
      <c r="E17" s="47"/>
      <c r="F17" s="76"/>
      <c r="G17" s="8"/>
    </row>
    <row r="18" spans="1:7" hidden="1" x14ac:dyDescent="0.2">
      <c r="A18" s="139"/>
      <c r="B18" s="76"/>
      <c r="C18" s="47"/>
      <c r="D18" s="76"/>
      <c r="E18" s="47"/>
      <c r="F18" s="76"/>
      <c r="G18" s="8"/>
    </row>
    <row r="19" spans="1:7" x14ac:dyDescent="0.2">
      <c r="A19" s="176"/>
      <c r="B19" s="176"/>
      <c r="C19" s="176"/>
      <c r="D19" s="176"/>
      <c r="E19" s="176"/>
      <c r="F19" s="176"/>
      <c r="G19" s="8"/>
    </row>
    <row r="20" spans="1:7" x14ac:dyDescent="0.2">
      <c r="G20" s="8"/>
    </row>
    <row r="23" spans="1:7" ht="15" x14ac:dyDescent="0.25">
      <c r="A23" s="19" t="s">
        <v>187</v>
      </c>
    </row>
    <row r="24" spans="1:7" ht="15" x14ac:dyDescent="0.25">
      <c r="A24" s="6" t="s">
        <v>188</v>
      </c>
      <c r="G24" s="8"/>
    </row>
    <row r="25" spans="1:7" ht="30" x14ac:dyDescent="0.2">
      <c r="A25" s="131" t="s">
        <v>171</v>
      </c>
      <c r="B25" s="131" t="s">
        <v>172</v>
      </c>
      <c r="C25" s="131" t="s">
        <v>173</v>
      </c>
      <c r="D25" s="131" t="s">
        <v>174</v>
      </c>
      <c r="E25" s="131" t="s">
        <v>175</v>
      </c>
      <c r="F25" s="187" t="s">
        <v>176</v>
      </c>
      <c r="G25" s="8"/>
    </row>
    <row r="26" spans="1:7" ht="15" x14ac:dyDescent="0.2">
      <c r="A26" s="15" t="s">
        <v>84</v>
      </c>
      <c r="B26" s="15" t="s">
        <v>85</v>
      </c>
      <c r="C26" s="15" t="s">
        <v>85</v>
      </c>
      <c r="D26" s="15" t="s">
        <v>85</v>
      </c>
      <c r="E26" s="15" t="s">
        <v>85</v>
      </c>
      <c r="F26" s="132" t="s">
        <v>85</v>
      </c>
      <c r="G26" s="135"/>
    </row>
    <row r="27" spans="1:7" ht="15" x14ac:dyDescent="0.2">
      <c r="A27" s="15" t="s">
        <v>87</v>
      </c>
      <c r="B27" s="20" t="s">
        <v>91</v>
      </c>
      <c r="C27" s="20" t="s">
        <v>91</v>
      </c>
      <c r="D27" s="20" t="s">
        <v>91</v>
      </c>
      <c r="E27" s="20" t="s">
        <v>91</v>
      </c>
      <c r="F27" s="20" t="s">
        <v>91</v>
      </c>
      <c r="G27" s="136"/>
    </row>
    <row r="28" spans="1:7" x14ac:dyDescent="0.2">
      <c r="A28" s="138">
        <v>42093</v>
      </c>
      <c r="B28" s="56">
        <v>40</v>
      </c>
      <c r="C28" s="59">
        <v>57</v>
      </c>
      <c r="D28" s="56">
        <v>64</v>
      </c>
      <c r="E28" s="59">
        <v>27</v>
      </c>
      <c r="F28" s="140" t="s">
        <v>306</v>
      </c>
      <c r="G28" s="137"/>
    </row>
    <row r="29" spans="1:7" x14ac:dyDescent="0.2">
      <c r="A29" s="139">
        <v>42095</v>
      </c>
      <c r="B29" s="17">
        <v>39</v>
      </c>
      <c r="C29" s="60">
        <v>41</v>
      </c>
      <c r="D29" s="17">
        <v>57</v>
      </c>
      <c r="E29" s="60">
        <v>25</v>
      </c>
      <c r="F29" s="141">
        <v>8.3000000000000007</v>
      </c>
      <c r="G29" s="7"/>
    </row>
    <row r="30" spans="1:7" x14ac:dyDescent="0.2">
      <c r="A30" s="139">
        <v>42097</v>
      </c>
      <c r="B30" s="17">
        <v>38</v>
      </c>
      <c r="C30" s="60">
        <v>53</v>
      </c>
      <c r="D30" s="17">
        <v>44</v>
      </c>
      <c r="E30" s="60">
        <v>28</v>
      </c>
      <c r="F30" s="141">
        <v>6</v>
      </c>
      <c r="G30" s="7"/>
    </row>
    <row r="31" spans="1:7" x14ac:dyDescent="0.2">
      <c r="A31" s="139">
        <v>42163</v>
      </c>
      <c r="B31" s="17">
        <v>120</v>
      </c>
      <c r="C31" s="60">
        <v>12</v>
      </c>
      <c r="D31" s="17">
        <v>24</v>
      </c>
      <c r="E31" s="60">
        <v>45</v>
      </c>
      <c r="F31" s="141">
        <v>5.8</v>
      </c>
      <c r="G31" s="7"/>
    </row>
    <row r="32" spans="1:7" x14ac:dyDescent="0.2">
      <c r="A32" s="139">
        <v>42165</v>
      </c>
      <c r="B32" s="17">
        <v>140</v>
      </c>
      <c r="C32" s="60">
        <v>33</v>
      </c>
      <c r="D32" s="17">
        <v>28</v>
      </c>
      <c r="E32" s="60">
        <v>37</v>
      </c>
      <c r="F32" s="141" t="s">
        <v>306</v>
      </c>
      <c r="G32" s="7"/>
    </row>
    <row r="33" spans="1:7" x14ac:dyDescent="0.2">
      <c r="A33" s="139">
        <v>42167</v>
      </c>
      <c r="B33" s="17">
        <v>110</v>
      </c>
      <c r="C33" s="60">
        <v>12</v>
      </c>
      <c r="D33" s="17">
        <v>27</v>
      </c>
      <c r="E33" s="60">
        <v>27</v>
      </c>
      <c r="F33" s="141" t="s">
        <v>306</v>
      </c>
      <c r="G33" s="7"/>
    </row>
    <row r="34" spans="1:7" x14ac:dyDescent="0.2">
      <c r="A34" s="181"/>
      <c r="B34" s="59"/>
      <c r="C34" s="59"/>
      <c r="D34" s="59"/>
      <c r="E34" s="59"/>
      <c r="F34" s="59"/>
      <c r="G34" s="8"/>
    </row>
    <row r="35" spans="1:7" hidden="1" x14ac:dyDescent="0.2">
      <c r="A35" s="139"/>
      <c r="B35" s="17"/>
      <c r="C35" s="60"/>
      <c r="D35" s="17"/>
      <c r="E35" s="60"/>
      <c r="F35" s="141"/>
      <c r="G35" s="7"/>
    </row>
    <row r="36" spans="1:7" hidden="1" x14ac:dyDescent="0.2">
      <c r="A36" s="139"/>
      <c r="B36" s="17"/>
      <c r="C36" s="60"/>
      <c r="D36" s="17"/>
      <c r="E36" s="60"/>
      <c r="F36" s="141"/>
      <c r="G36" s="7"/>
    </row>
    <row r="37" spans="1:7" hidden="1" x14ac:dyDescent="0.2">
      <c r="A37" s="139"/>
      <c r="B37" s="17"/>
      <c r="C37" s="60"/>
      <c r="D37" s="17"/>
      <c r="E37" s="60"/>
      <c r="F37" s="141"/>
      <c r="G37" s="7"/>
    </row>
    <row r="38" spans="1:7" hidden="1" x14ac:dyDescent="0.2">
      <c r="A38" s="139"/>
      <c r="B38" s="17"/>
      <c r="C38" s="60"/>
      <c r="D38" s="17"/>
      <c r="E38" s="60"/>
      <c r="F38" s="141"/>
      <c r="G38" s="7"/>
    </row>
    <row r="39" spans="1:7" hidden="1" x14ac:dyDescent="0.2">
      <c r="A39" s="139"/>
      <c r="B39" s="17"/>
      <c r="C39" s="60"/>
      <c r="D39" s="17"/>
      <c r="E39" s="60"/>
      <c r="F39" s="141"/>
      <c r="G39" s="7"/>
    </row>
    <row r="40" spans="1:7" hidden="1" x14ac:dyDescent="0.2">
      <c r="A40" s="176"/>
      <c r="B40" s="176"/>
      <c r="C40" s="176"/>
      <c r="D40" s="176"/>
      <c r="E40" s="176"/>
      <c r="F40" s="176"/>
      <c r="G40" s="7"/>
    </row>
    <row r="41" spans="1:7" x14ac:dyDescent="0.2">
      <c r="G41" s="8"/>
    </row>
    <row r="42" spans="1:7" x14ac:dyDescent="0.2">
      <c r="G42" s="8"/>
    </row>
    <row r="43" spans="1:7" x14ac:dyDescent="0.2">
      <c r="G43" s="8"/>
    </row>
    <row r="44" spans="1:7" x14ac:dyDescent="0.2">
      <c r="G44" s="8"/>
    </row>
    <row r="45" spans="1:7" x14ac:dyDescent="0.2">
      <c r="G45" s="8"/>
    </row>
    <row r="46" spans="1:7" x14ac:dyDescent="0.2">
      <c r="G46" s="8"/>
    </row>
    <row r="47" spans="1:7" x14ac:dyDescent="0.2">
      <c r="G47" s="8"/>
    </row>
    <row r="48" spans="1:7" x14ac:dyDescent="0.2">
      <c r="G48" s="8"/>
    </row>
    <row r="49" spans="7:7" x14ac:dyDescent="0.2">
      <c r="G49" s="8"/>
    </row>
    <row r="50" spans="7:7" x14ac:dyDescent="0.2">
      <c r="G50" s="8"/>
    </row>
    <row r="51" spans="7:7" x14ac:dyDescent="0.2">
      <c r="G51" s="8"/>
    </row>
    <row r="52" spans="7:7" x14ac:dyDescent="0.2">
      <c r="G52" s="8"/>
    </row>
  </sheetData>
  <pageMargins left="0.7" right="0.7" top="0.75" bottom="0.75" header="0.3" footer="0.3"/>
  <pageSetup scale="77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3:H47"/>
  <sheetViews>
    <sheetView topLeftCell="A17" workbookViewId="0">
      <selection activeCell="D30" sqref="D30"/>
    </sheetView>
  </sheetViews>
  <sheetFormatPr defaultRowHeight="15" x14ac:dyDescent="0.25"/>
  <cols>
    <col min="1" max="1" width="22.7109375" customWidth="1"/>
    <col min="2" max="4" width="17.28515625" bestFit="1" customWidth="1"/>
    <col min="5" max="6" width="17.28515625" customWidth="1"/>
    <col min="7" max="7" width="17.28515625" bestFit="1" customWidth="1"/>
  </cols>
  <sheetData>
    <row r="3" spans="1:7" x14ac:dyDescent="0.25">
      <c r="A3" s="80" t="s">
        <v>343</v>
      </c>
      <c r="B3" s="86"/>
      <c r="C3" s="86"/>
      <c r="D3" s="86"/>
      <c r="E3" s="86"/>
      <c r="F3" s="86"/>
      <c r="G3" s="86"/>
    </row>
    <row r="4" spans="1:7" ht="30" x14ac:dyDescent="0.25">
      <c r="A4" s="159" t="s">
        <v>171</v>
      </c>
      <c r="B4" s="159" t="s">
        <v>331</v>
      </c>
      <c r="C4" s="159" t="s">
        <v>174</v>
      </c>
      <c r="D4" s="159" t="s">
        <v>175</v>
      </c>
      <c r="E4" s="159" t="s">
        <v>334</v>
      </c>
      <c r="F4" s="159" t="s">
        <v>332</v>
      </c>
      <c r="G4" s="259" t="s">
        <v>333</v>
      </c>
    </row>
    <row r="5" spans="1:7" x14ac:dyDescent="0.25">
      <c r="A5" s="15" t="s">
        <v>84</v>
      </c>
      <c r="B5" s="15" t="s">
        <v>85</v>
      </c>
      <c r="C5" s="15" t="s">
        <v>85</v>
      </c>
      <c r="D5" s="15" t="s">
        <v>85</v>
      </c>
      <c r="E5" s="15" t="s">
        <v>85</v>
      </c>
      <c r="F5" s="15" t="s">
        <v>85</v>
      </c>
      <c r="G5" s="15" t="s">
        <v>85</v>
      </c>
    </row>
    <row r="6" spans="1:7" x14ac:dyDescent="0.25">
      <c r="A6" s="15" t="s">
        <v>87</v>
      </c>
      <c r="B6" s="20" t="s">
        <v>178</v>
      </c>
      <c r="C6" s="20" t="s">
        <v>178</v>
      </c>
      <c r="D6" s="20" t="s">
        <v>178</v>
      </c>
      <c r="E6" s="20" t="s">
        <v>178</v>
      </c>
      <c r="F6" s="20" t="s">
        <v>178</v>
      </c>
      <c r="G6" s="166" t="s">
        <v>178</v>
      </c>
    </row>
    <row r="7" spans="1:7" x14ac:dyDescent="0.25">
      <c r="A7" s="322">
        <v>42262</v>
      </c>
      <c r="B7" s="319">
        <v>0</v>
      </c>
      <c r="C7" s="168">
        <v>1</v>
      </c>
      <c r="D7" s="319">
        <v>1</v>
      </c>
      <c r="E7" s="168" t="s">
        <v>193</v>
      </c>
      <c r="F7" s="319">
        <v>0</v>
      </c>
      <c r="G7" s="319">
        <v>1</v>
      </c>
    </row>
    <row r="8" spans="1:7" x14ac:dyDescent="0.25">
      <c r="A8" s="323">
        <v>42287</v>
      </c>
      <c r="B8" s="320" t="s">
        <v>193</v>
      </c>
      <c r="C8" s="169">
        <v>1</v>
      </c>
      <c r="D8" s="320" t="s">
        <v>193</v>
      </c>
      <c r="E8" s="169">
        <v>1</v>
      </c>
      <c r="F8" s="320" t="s">
        <v>193</v>
      </c>
      <c r="G8" s="320">
        <v>1</v>
      </c>
    </row>
    <row r="9" spans="1:7" x14ac:dyDescent="0.25">
      <c r="A9" s="323">
        <v>42319</v>
      </c>
      <c r="B9" s="320">
        <v>0.7</v>
      </c>
      <c r="C9" s="169">
        <v>1</v>
      </c>
      <c r="D9" s="320">
        <v>1</v>
      </c>
      <c r="E9" s="169">
        <v>0.95</v>
      </c>
      <c r="F9" s="320">
        <v>1</v>
      </c>
      <c r="G9" s="320">
        <v>1</v>
      </c>
    </row>
    <row r="10" spans="1:7" x14ac:dyDescent="0.25">
      <c r="A10" s="324">
        <v>42350</v>
      </c>
      <c r="B10" s="321" t="s">
        <v>193</v>
      </c>
      <c r="C10" s="170">
        <v>1</v>
      </c>
      <c r="D10" s="321" t="s">
        <v>193</v>
      </c>
      <c r="E10" s="170" t="s">
        <v>193</v>
      </c>
      <c r="F10" s="321">
        <v>1</v>
      </c>
      <c r="G10" s="321">
        <v>1</v>
      </c>
    </row>
    <row r="11" spans="1:7" x14ac:dyDescent="0.25">
      <c r="A11" s="8"/>
      <c r="B11" s="165"/>
      <c r="C11" s="165"/>
      <c r="D11" s="165"/>
      <c r="E11" s="165"/>
      <c r="F11" s="165"/>
      <c r="G11" s="165"/>
    </row>
    <row r="13" spans="1:7" x14ac:dyDescent="0.25">
      <c r="A13" s="80" t="s">
        <v>342</v>
      </c>
    </row>
    <row r="14" spans="1:7" ht="30" x14ac:dyDescent="0.25">
      <c r="A14" s="159" t="s">
        <v>171</v>
      </c>
      <c r="B14" s="159" t="s">
        <v>331</v>
      </c>
      <c r="C14" s="159" t="s">
        <v>174</v>
      </c>
      <c r="D14" s="159" t="s">
        <v>175</v>
      </c>
      <c r="E14" s="159" t="s">
        <v>334</v>
      </c>
      <c r="F14" s="159" t="s">
        <v>332</v>
      </c>
      <c r="G14" s="259" t="s">
        <v>333</v>
      </c>
    </row>
    <row r="15" spans="1:7" x14ac:dyDescent="0.25">
      <c r="A15" s="15" t="s">
        <v>84</v>
      </c>
      <c r="B15" s="15" t="s">
        <v>85</v>
      </c>
      <c r="C15" s="15" t="s">
        <v>85</v>
      </c>
      <c r="D15" s="15" t="s">
        <v>85</v>
      </c>
      <c r="E15" s="15" t="s">
        <v>85</v>
      </c>
      <c r="F15" s="15" t="s">
        <v>85</v>
      </c>
      <c r="G15" s="15" t="s">
        <v>85</v>
      </c>
    </row>
    <row r="16" spans="1:7" x14ac:dyDescent="0.25">
      <c r="A16" s="15" t="s">
        <v>87</v>
      </c>
      <c r="B16" s="20" t="s">
        <v>178</v>
      </c>
      <c r="C16" s="20" t="s">
        <v>178</v>
      </c>
      <c r="D16" s="20" t="s">
        <v>178</v>
      </c>
      <c r="E16" s="20" t="s">
        <v>178</v>
      </c>
      <c r="F16" s="20" t="s">
        <v>178</v>
      </c>
      <c r="G16" s="134" t="s">
        <v>178</v>
      </c>
    </row>
    <row r="17" spans="1:7" x14ac:dyDescent="0.25">
      <c r="A17" s="322">
        <v>42262</v>
      </c>
      <c r="B17" s="319">
        <v>0</v>
      </c>
      <c r="C17" s="168">
        <v>1</v>
      </c>
      <c r="D17" s="319">
        <v>1</v>
      </c>
      <c r="E17" s="168" t="s">
        <v>193</v>
      </c>
      <c r="F17" s="319">
        <v>0</v>
      </c>
      <c r="G17" s="319">
        <v>1</v>
      </c>
    </row>
    <row r="18" spans="1:7" x14ac:dyDescent="0.25">
      <c r="A18" s="323">
        <v>42287</v>
      </c>
      <c r="B18" s="320" t="s">
        <v>193</v>
      </c>
      <c r="C18" s="169">
        <v>0.95</v>
      </c>
      <c r="D18" s="320" t="s">
        <v>193</v>
      </c>
      <c r="E18" s="169">
        <v>0.9</v>
      </c>
      <c r="F18" s="320" t="s">
        <v>193</v>
      </c>
      <c r="G18" s="320">
        <v>0.9</v>
      </c>
    </row>
    <row r="19" spans="1:7" x14ac:dyDescent="0.25">
      <c r="A19" s="323">
        <v>42319</v>
      </c>
      <c r="B19" s="320">
        <v>1</v>
      </c>
      <c r="C19" s="169">
        <v>1</v>
      </c>
      <c r="D19" s="320">
        <v>1</v>
      </c>
      <c r="E19" s="169">
        <v>1</v>
      </c>
      <c r="F19" s="320">
        <v>1</v>
      </c>
      <c r="G19" s="320">
        <v>1</v>
      </c>
    </row>
    <row r="20" spans="1:7" x14ac:dyDescent="0.25">
      <c r="A20" s="324">
        <v>42350</v>
      </c>
      <c r="B20" s="321" t="s">
        <v>193</v>
      </c>
      <c r="C20" s="170">
        <v>0.95</v>
      </c>
      <c r="D20" s="321" t="s">
        <v>193</v>
      </c>
      <c r="E20" s="170" t="s">
        <v>193</v>
      </c>
      <c r="F20" s="321">
        <v>0.85</v>
      </c>
      <c r="G20" s="321">
        <v>0.95</v>
      </c>
    </row>
    <row r="21" spans="1:7" x14ac:dyDescent="0.25">
      <c r="A21" s="8"/>
      <c r="B21" s="165"/>
      <c r="C21" s="165"/>
      <c r="D21" s="165"/>
      <c r="E21" s="165"/>
      <c r="F21" s="165"/>
      <c r="G21" s="165"/>
    </row>
    <row r="23" spans="1:7" x14ac:dyDescent="0.25">
      <c r="A23" s="80" t="s">
        <v>344</v>
      </c>
    </row>
    <row r="24" spans="1:7" ht="30" x14ac:dyDescent="0.25">
      <c r="A24" s="159" t="s">
        <v>171</v>
      </c>
      <c r="B24" s="159" t="s">
        <v>331</v>
      </c>
      <c r="C24" s="159" t="s">
        <v>174</v>
      </c>
      <c r="D24" s="159" t="s">
        <v>175</v>
      </c>
      <c r="E24" s="159" t="s">
        <v>334</v>
      </c>
      <c r="F24" s="159" t="s">
        <v>332</v>
      </c>
      <c r="G24" s="259" t="s">
        <v>333</v>
      </c>
    </row>
    <row r="25" spans="1:7" x14ac:dyDescent="0.25">
      <c r="A25" s="15" t="s">
        <v>84</v>
      </c>
      <c r="B25" s="15" t="s">
        <v>85</v>
      </c>
      <c r="C25" s="15" t="s">
        <v>85</v>
      </c>
      <c r="D25" s="15" t="s">
        <v>85</v>
      </c>
      <c r="E25" s="15" t="s">
        <v>85</v>
      </c>
      <c r="F25" s="15" t="s">
        <v>85</v>
      </c>
      <c r="G25" s="15" t="s">
        <v>85</v>
      </c>
    </row>
    <row r="26" spans="1:7" x14ac:dyDescent="0.25">
      <c r="A26" s="15" t="s">
        <v>87</v>
      </c>
      <c r="B26" s="20" t="s">
        <v>181</v>
      </c>
      <c r="C26" s="20" t="s">
        <v>181</v>
      </c>
      <c r="D26" s="20" t="s">
        <v>181</v>
      </c>
      <c r="E26" s="20" t="s">
        <v>181</v>
      </c>
      <c r="F26" s="20" t="s">
        <v>181</v>
      </c>
      <c r="G26" s="134" t="s">
        <v>181</v>
      </c>
    </row>
    <row r="27" spans="1:7" x14ac:dyDescent="0.25">
      <c r="A27" s="322">
        <v>42262</v>
      </c>
      <c r="B27" s="79">
        <v>0.73</v>
      </c>
      <c r="C27" s="58">
        <v>5.87</v>
      </c>
      <c r="D27" s="79">
        <v>6.2</v>
      </c>
      <c r="E27" s="58" t="s">
        <v>193</v>
      </c>
      <c r="F27" s="79">
        <v>0.14000000000000001</v>
      </c>
      <c r="G27" s="79">
        <v>3.64</v>
      </c>
    </row>
    <row r="28" spans="1:7" x14ac:dyDescent="0.25">
      <c r="A28" s="323">
        <v>42287</v>
      </c>
      <c r="B28" s="76" t="s">
        <v>193</v>
      </c>
      <c r="C28" s="47">
        <v>7.61</v>
      </c>
      <c r="D28" s="76" t="s">
        <v>193</v>
      </c>
      <c r="E28" s="47">
        <v>5.9</v>
      </c>
      <c r="F28" s="76" t="s">
        <v>193</v>
      </c>
      <c r="G28" s="76">
        <v>3.07</v>
      </c>
    </row>
    <row r="29" spans="1:7" x14ac:dyDescent="0.25">
      <c r="A29" s="323">
        <v>42319</v>
      </c>
      <c r="B29" s="76">
        <v>2.85</v>
      </c>
      <c r="C29" s="47">
        <v>4.9800000000000004</v>
      </c>
      <c r="D29" s="76">
        <v>5.37</v>
      </c>
      <c r="E29" s="47">
        <v>5.52</v>
      </c>
      <c r="F29" s="76">
        <v>1.76</v>
      </c>
      <c r="G29" s="76">
        <v>1.66</v>
      </c>
    </row>
    <row r="30" spans="1:7" x14ac:dyDescent="0.25">
      <c r="A30" s="324">
        <v>42350</v>
      </c>
      <c r="B30" s="77" t="s">
        <v>193</v>
      </c>
      <c r="C30" s="103">
        <v>2</v>
      </c>
      <c r="D30" s="77" t="s">
        <v>193</v>
      </c>
      <c r="E30" s="103" t="s">
        <v>193</v>
      </c>
      <c r="F30" s="77">
        <v>2.29</v>
      </c>
      <c r="G30" s="77">
        <v>1.44</v>
      </c>
    </row>
    <row r="33" spans="1:8" x14ac:dyDescent="0.25">
      <c r="A33" s="22"/>
      <c r="B33" s="22"/>
      <c r="C33" s="22"/>
      <c r="D33" s="22"/>
      <c r="E33" s="22"/>
      <c r="F33" s="22"/>
      <c r="G33" s="22"/>
      <c r="H33" s="22"/>
    </row>
    <row r="34" spans="1:8" x14ac:dyDescent="0.25">
      <c r="A34" s="167"/>
      <c r="B34" s="22"/>
      <c r="C34" s="22"/>
      <c r="D34" s="22"/>
      <c r="E34" s="22"/>
      <c r="F34" s="22"/>
      <c r="G34" s="22"/>
      <c r="H34" s="22"/>
    </row>
    <row r="35" spans="1:8" x14ac:dyDescent="0.25">
      <c r="A35" s="22"/>
      <c r="B35" s="22"/>
      <c r="C35" s="22"/>
      <c r="D35" s="22"/>
      <c r="E35" s="22"/>
      <c r="F35" s="22"/>
      <c r="G35" s="22"/>
      <c r="H35" s="22"/>
    </row>
    <row r="36" spans="1:8" x14ac:dyDescent="0.25">
      <c r="A36" s="12"/>
      <c r="B36" s="12"/>
      <c r="C36" s="12"/>
      <c r="D36" s="12"/>
      <c r="E36" s="12"/>
      <c r="F36" s="12"/>
      <c r="G36" s="12"/>
      <c r="H36" s="22"/>
    </row>
    <row r="37" spans="1:8" x14ac:dyDescent="0.25">
      <c r="A37" s="13"/>
      <c r="B37" s="13"/>
      <c r="C37" s="13"/>
      <c r="D37" s="13"/>
      <c r="E37" s="13"/>
      <c r="F37" s="13"/>
      <c r="G37" s="13"/>
      <c r="H37" s="22"/>
    </row>
    <row r="38" spans="1:8" x14ac:dyDescent="0.25">
      <c r="A38" s="13"/>
      <c r="B38" s="133"/>
      <c r="C38" s="133"/>
      <c r="D38" s="133"/>
      <c r="E38" s="133"/>
      <c r="F38" s="133"/>
      <c r="G38" s="133"/>
      <c r="H38" s="22"/>
    </row>
    <row r="39" spans="1:8" x14ac:dyDescent="0.25">
      <c r="A39" s="164"/>
      <c r="B39" s="165"/>
      <c r="C39" s="165"/>
      <c r="D39" s="165"/>
      <c r="E39" s="165"/>
      <c r="F39" s="165"/>
      <c r="G39" s="165"/>
      <c r="H39" s="22"/>
    </row>
    <row r="40" spans="1:8" x14ac:dyDescent="0.25">
      <c r="A40" s="8"/>
      <c r="B40" s="165"/>
      <c r="C40" s="165"/>
      <c r="D40" s="165"/>
      <c r="E40" s="165"/>
      <c r="F40" s="165"/>
      <c r="G40" s="165"/>
      <c r="H40" s="22"/>
    </row>
    <row r="41" spans="1:8" x14ac:dyDescent="0.25">
      <c r="A41" s="8"/>
      <c r="B41" s="165"/>
      <c r="C41" s="165"/>
      <c r="D41" s="165"/>
      <c r="E41" s="165"/>
      <c r="F41" s="165"/>
      <c r="G41" s="165"/>
      <c r="H41" s="22"/>
    </row>
    <row r="42" spans="1:8" x14ac:dyDescent="0.25">
      <c r="A42" s="8"/>
      <c r="B42" s="165"/>
      <c r="C42" s="165"/>
      <c r="D42" s="165"/>
      <c r="E42" s="165"/>
      <c r="F42" s="165"/>
      <c r="G42" s="165"/>
      <c r="H42" s="22"/>
    </row>
    <row r="43" spans="1:8" x14ac:dyDescent="0.25">
      <c r="A43" s="22"/>
      <c r="B43" s="22"/>
      <c r="C43" s="22"/>
      <c r="D43" s="22"/>
      <c r="E43" s="22"/>
      <c r="F43" s="22"/>
      <c r="G43" s="22"/>
      <c r="H43" s="22"/>
    </row>
    <row r="44" spans="1:8" x14ac:dyDescent="0.25">
      <c r="A44" s="22"/>
      <c r="B44" s="22"/>
      <c r="C44" s="22"/>
      <c r="D44" s="22"/>
      <c r="E44" s="22"/>
      <c r="F44" s="22"/>
      <c r="G44" s="22"/>
      <c r="H44" s="22"/>
    </row>
    <row r="45" spans="1:8" x14ac:dyDescent="0.25">
      <c r="A45" s="22"/>
      <c r="B45" s="22"/>
      <c r="C45" s="22"/>
      <c r="D45" s="22"/>
      <c r="E45" s="22"/>
      <c r="F45" s="22"/>
      <c r="G45" s="22"/>
      <c r="H45" s="22"/>
    </row>
    <row r="46" spans="1:8" x14ac:dyDescent="0.25">
      <c r="A46" s="22"/>
      <c r="B46" s="22"/>
      <c r="C46" s="22"/>
      <c r="D46" s="22"/>
      <c r="E46" s="22"/>
      <c r="F46" s="22"/>
      <c r="G46" s="22"/>
      <c r="H46" s="22"/>
    </row>
    <row r="47" spans="1:8" x14ac:dyDescent="0.25">
      <c r="A47" s="22"/>
      <c r="B47" s="22"/>
      <c r="C47" s="22"/>
      <c r="D47" s="22"/>
      <c r="E47" s="22"/>
      <c r="F47" s="22"/>
      <c r="G47" s="22"/>
      <c r="H47" s="22"/>
    </row>
  </sheetData>
  <pageMargins left="0.7" right="0.7" top="0.75" bottom="0.75" header="0.3" footer="0.3"/>
  <pageSetup scale="71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2:B36"/>
  <sheetViews>
    <sheetView workbookViewId="0">
      <selection activeCell="D12" sqref="D12"/>
    </sheetView>
  </sheetViews>
  <sheetFormatPr defaultColWidth="9.140625" defaultRowHeight="14.25" x14ac:dyDescent="0.2"/>
  <cols>
    <col min="1" max="1" width="26.7109375" style="3" customWidth="1"/>
    <col min="2" max="2" width="111.140625" style="3" bestFit="1" customWidth="1"/>
    <col min="3" max="16384" width="9.140625" style="3"/>
  </cols>
  <sheetData>
    <row r="2" spans="1:2" ht="15" x14ac:dyDescent="0.25">
      <c r="A2" s="6" t="s">
        <v>335</v>
      </c>
    </row>
    <row r="4" spans="1:2" ht="18" x14ac:dyDescent="0.25">
      <c r="A4" s="358" t="s">
        <v>189</v>
      </c>
      <c r="B4" s="358"/>
    </row>
    <row r="5" spans="1:2" ht="18" x14ac:dyDescent="0.25">
      <c r="A5" s="188" t="s">
        <v>190</v>
      </c>
      <c r="B5" s="188" t="s">
        <v>191</v>
      </c>
    </row>
    <row r="6" spans="1:2" ht="18" x14ac:dyDescent="0.25">
      <c r="A6" s="188" t="s">
        <v>85</v>
      </c>
      <c r="B6" s="188" t="s">
        <v>3</v>
      </c>
    </row>
    <row r="7" spans="1:2" ht="18" x14ac:dyDescent="0.25">
      <c r="A7" s="188" t="s">
        <v>114</v>
      </c>
      <c r="B7" s="188" t="s">
        <v>0</v>
      </c>
    </row>
    <row r="8" spans="1:2" ht="18" x14ac:dyDescent="0.25">
      <c r="A8" s="188" t="s">
        <v>139</v>
      </c>
      <c r="B8" s="188" t="s">
        <v>4</v>
      </c>
    </row>
    <row r="9" spans="1:2" ht="18" x14ac:dyDescent="0.25">
      <c r="A9" s="188"/>
      <c r="B9" s="188"/>
    </row>
    <row r="10" spans="1:2" ht="18" x14ac:dyDescent="0.25">
      <c r="A10" s="358" t="s">
        <v>192</v>
      </c>
      <c r="B10" s="358"/>
    </row>
    <row r="11" spans="1:2" ht="18" x14ac:dyDescent="0.25">
      <c r="A11" s="188" t="s">
        <v>193</v>
      </c>
      <c r="B11" s="188" t="s">
        <v>194</v>
      </c>
    </row>
    <row r="12" spans="1:2" ht="18" x14ac:dyDescent="0.25">
      <c r="A12" s="188" t="s">
        <v>195</v>
      </c>
      <c r="B12" s="188" t="s">
        <v>196</v>
      </c>
    </row>
    <row r="13" spans="1:2" ht="18" x14ac:dyDescent="0.25">
      <c r="A13" s="188" t="s">
        <v>197</v>
      </c>
      <c r="B13" s="188" t="s">
        <v>198</v>
      </c>
    </row>
    <row r="14" spans="1:2" ht="18" x14ac:dyDescent="0.25">
      <c r="A14" s="188" t="s">
        <v>199</v>
      </c>
      <c r="B14" s="188" t="s">
        <v>200</v>
      </c>
    </row>
    <row r="15" spans="1:2" ht="18" x14ac:dyDescent="0.25">
      <c r="A15" s="188" t="s">
        <v>201</v>
      </c>
      <c r="B15" s="188" t="s">
        <v>202</v>
      </c>
    </row>
    <row r="16" spans="1:2" ht="18" x14ac:dyDescent="0.25">
      <c r="A16" s="188" t="s">
        <v>203</v>
      </c>
      <c r="B16" s="188" t="s">
        <v>204</v>
      </c>
    </row>
    <row r="17" spans="1:2" ht="18" x14ac:dyDescent="0.25">
      <c r="A17" s="188" t="s">
        <v>205</v>
      </c>
      <c r="B17" s="188" t="s">
        <v>206</v>
      </c>
    </row>
    <row r="18" spans="1:2" ht="18" x14ac:dyDescent="0.25">
      <c r="A18" s="189"/>
      <c r="B18" s="188" t="s">
        <v>244</v>
      </c>
    </row>
    <row r="19" spans="1:2" ht="18" x14ac:dyDescent="0.25">
      <c r="A19" s="188" t="s">
        <v>207</v>
      </c>
      <c r="B19" s="188" t="s">
        <v>208</v>
      </c>
    </row>
    <row r="20" spans="1:2" ht="18" x14ac:dyDescent="0.25">
      <c r="A20" s="188" t="s">
        <v>209</v>
      </c>
      <c r="B20" s="188" t="s">
        <v>210</v>
      </c>
    </row>
    <row r="21" spans="1:2" ht="18" x14ac:dyDescent="0.25">
      <c r="A21" s="188" t="s">
        <v>211</v>
      </c>
      <c r="B21" s="188" t="s">
        <v>212</v>
      </c>
    </row>
    <row r="22" spans="1:2" ht="18" x14ac:dyDescent="0.25">
      <c r="A22" s="188" t="s">
        <v>213</v>
      </c>
      <c r="B22" s="188" t="s">
        <v>214</v>
      </c>
    </row>
    <row r="23" spans="1:2" ht="18" x14ac:dyDescent="0.25">
      <c r="A23" s="188" t="s">
        <v>101</v>
      </c>
      <c r="B23" s="188" t="s">
        <v>215</v>
      </c>
    </row>
    <row r="24" spans="1:2" ht="18" x14ac:dyDescent="0.25">
      <c r="A24" s="188"/>
      <c r="B24" s="188"/>
    </row>
    <row r="25" spans="1:2" ht="18" x14ac:dyDescent="0.25">
      <c r="A25" s="358" t="s">
        <v>216</v>
      </c>
      <c r="B25" s="358"/>
    </row>
    <row r="26" spans="1:2" ht="18" x14ac:dyDescent="0.25">
      <c r="A26" s="188" t="s">
        <v>217</v>
      </c>
      <c r="B26" s="188" t="s">
        <v>218</v>
      </c>
    </row>
    <row r="27" spans="1:2" ht="18" x14ac:dyDescent="0.25">
      <c r="A27" s="188" t="s">
        <v>219</v>
      </c>
      <c r="B27" s="188" t="s">
        <v>220</v>
      </c>
    </row>
    <row r="28" spans="1:2" ht="18" x14ac:dyDescent="0.25">
      <c r="A28" s="188" t="s">
        <v>203</v>
      </c>
      <c r="B28" s="188" t="s">
        <v>221</v>
      </c>
    </row>
    <row r="29" spans="1:2" ht="18" x14ac:dyDescent="0.25">
      <c r="A29" s="188" t="s">
        <v>222</v>
      </c>
      <c r="B29" s="188" t="s">
        <v>223</v>
      </c>
    </row>
    <row r="30" spans="1:2" ht="18" x14ac:dyDescent="0.25">
      <c r="A30" s="188" t="s">
        <v>224</v>
      </c>
      <c r="B30" s="188" t="s">
        <v>225</v>
      </c>
    </row>
    <row r="31" spans="1:2" ht="18" x14ac:dyDescent="0.25">
      <c r="A31" s="188" t="s">
        <v>226</v>
      </c>
      <c r="B31" s="188" t="s">
        <v>227</v>
      </c>
    </row>
    <row r="32" spans="1:2" ht="18" x14ac:dyDescent="0.25">
      <c r="A32" s="188" t="s">
        <v>228</v>
      </c>
      <c r="B32" s="188" t="s">
        <v>229</v>
      </c>
    </row>
    <row r="33" spans="1:2" ht="18" x14ac:dyDescent="0.25">
      <c r="A33" s="188" t="s">
        <v>230</v>
      </c>
      <c r="B33" s="188" t="s">
        <v>231</v>
      </c>
    </row>
    <row r="34" spans="1:2" ht="18" x14ac:dyDescent="0.25">
      <c r="A34" s="188" t="s">
        <v>232</v>
      </c>
      <c r="B34" s="188" t="s">
        <v>233</v>
      </c>
    </row>
    <row r="35" spans="1:2" ht="18" x14ac:dyDescent="0.25">
      <c r="A35" s="188" t="s">
        <v>234</v>
      </c>
      <c r="B35" s="188" t="s">
        <v>235</v>
      </c>
    </row>
    <row r="36" spans="1:2" ht="18" x14ac:dyDescent="0.25">
      <c r="A36" s="188" t="s">
        <v>105</v>
      </c>
      <c r="B36" s="188" t="s">
        <v>236</v>
      </c>
    </row>
  </sheetData>
  <mergeCells count="3">
    <mergeCell ref="A10:B10"/>
    <mergeCell ref="A4:B4"/>
    <mergeCell ref="A25:B25"/>
  </mergeCells>
  <pageMargins left="0.7" right="0.7" top="0.75" bottom="0.75" header="0.3" footer="0.3"/>
  <pageSetup scale="7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4:L52"/>
  <sheetViews>
    <sheetView topLeftCell="A10" workbookViewId="0"/>
  </sheetViews>
  <sheetFormatPr defaultRowHeight="15" x14ac:dyDescent="0.25"/>
  <sheetData>
    <row r="4" spans="1:12" ht="15.75" thickBot="1" x14ac:dyDescent="0.3"/>
    <row r="5" spans="1:12" ht="15.75" thickTop="1" x14ac:dyDescent="0.25">
      <c r="A5" s="330" t="s">
        <v>13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2"/>
    </row>
    <row r="6" spans="1:12" x14ac:dyDescent="0.25">
      <c r="A6" s="333"/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5"/>
    </row>
    <row r="7" spans="1:12" x14ac:dyDescent="0.25">
      <c r="A7" s="333"/>
      <c r="B7" s="334"/>
      <c r="C7" s="334"/>
      <c r="D7" s="334"/>
      <c r="E7" s="334"/>
      <c r="F7" s="334"/>
      <c r="G7" s="334"/>
      <c r="H7" s="334"/>
      <c r="I7" s="334"/>
      <c r="J7" s="334"/>
      <c r="K7" s="334"/>
      <c r="L7" s="335"/>
    </row>
    <row r="8" spans="1:12" x14ac:dyDescent="0.25">
      <c r="A8" s="333"/>
      <c r="B8" s="334"/>
      <c r="C8" s="334"/>
      <c r="D8" s="334"/>
      <c r="E8" s="334"/>
      <c r="F8" s="334"/>
      <c r="G8" s="334"/>
      <c r="H8" s="334"/>
      <c r="I8" s="334"/>
      <c r="J8" s="334"/>
      <c r="K8" s="334"/>
      <c r="L8" s="335"/>
    </row>
    <row r="9" spans="1:12" x14ac:dyDescent="0.25">
      <c r="A9" s="333"/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5"/>
    </row>
    <row r="10" spans="1:12" x14ac:dyDescent="0.25">
      <c r="A10" s="333"/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5"/>
    </row>
    <row r="11" spans="1:12" x14ac:dyDescent="0.25">
      <c r="A11" s="333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5"/>
    </row>
    <row r="12" spans="1:12" x14ac:dyDescent="0.25">
      <c r="A12" s="333"/>
      <c r="B12" s="334"/>
      <c r="C12" s="334"/>
      <c r="D12" s="334"/>
      <c r="E12" s="334"/>
      <c r="F12" s="334"/>
      <c r="G12" s="334"/>
      <c r="H12" s="334"/>
      <c r="I12" s="334"/>
      <c r="J12" s="334"/>
      <c r="K12" s="334"/>
      <c r="L12" s="335"/>
    </row>
    <row r="13" spans="1:12" x14ac:dyDescent="0.25">
      <c r="A13" s="333"/>
      <c r="B13" s="334"/>
      <c r="C13" s="334"/>
      <c r="D13" s="334"/>
      <c r="E13" s="334"/>
      <c r="F13" s="334"/>
      <c r="G13" s="334"/>
      <c r="H13" s="334"/>
      <c r="I13" s="334"/>
      <c r="J13" s="334"/>
      <c r="K13" s="334"/>
      <c r="L13" s="335"/>
    </row>
    <row r="14" spans="1:12" x14ac:dyDescent="0.25">
      <c r="A14" s="333"/>
      <c r="B14" s="334"/>
      <c r="C14" s="334"/>
      <c r="D14" s="334"/>
      <c r="E14" s="334"/>
      <c r="F14" s="334"/>
      <c r="G14" s="334"/>
      <c r="H14" s="334"/>
      <c r="I14" s="334"/>
      <c r="J14" s="334"/>
      <c r="K14" s="334"/>
      <c r="L14" s="335"/>
    </row>
    <row r="15" spans="1:12" x14ac:dyDescent="0.25">
      <c r="A15" s="333"/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335"/>
    </row>
    <row r="16" spans="1:12" x14ac:dyDescent="0.25">
      <c r="A16" s="333"/>
      <c r="B16" s="334"/>
      <c r="C16" s="334"/>
      <c r="D16" s="334"/>
      <c r="E16" s="334"/>
      <c r="F16" s="334"/>
      <c r="G16" s="334"/>
      <c r="H16" s="334"/>
      <c r="I16" s="334"/>
      <c r="J16" s="334"/>
      <c r="K16" s="334"/>
      <c r="L16" s="335"/>
    </row>
    <row r="17" spans="1:12" x14ac:dyDescent="0.25">
      <c r="A17" s="333"/>
      <c r="B17" s="334"/>
      <c r="C17" s="334"/>
      <c r="D17" s="334"/>
      <c r="E17" s="334"/>
      <c r="F17" s="334"/>
      <c r="G17" s="334"/>
      <c r="H17" s="334"/>
      <c r="I17" s="334"/>
      <c r="J17" s="334"/>
      <c r="K17" s="334"/>
      <c r="L17" s="335"/>
    </row>
    <row r="18" spans="1:12" x14ac:dyDescent="0.25">
      <c r="A18" s="333"/>
      <c r="B18" s="334"/>
      <c r="C18" s="334"/>
      <c r="D18" s="334"/>
      <c r="E18" s="334"/>
      <c r="F18" s="334"/>
      <c r="G18" s="334"/>
      <c r="H18" s="334"/>
      <c r="I18" s="334"/>
      <c r="J18" s="334"/>
      <c r="K18" s="334"/>
      <c r="L18" s="335"/>
    </row>
    <row r="19" spans="1:12" x14ac:dyDescent="0.25">
      <c r="A19" s="333"/>
      <c r="B19" s="334"/>
      <c r="C19" s="334"/>
      <c r="D19" s="334"/>
      <c r="E19" s="334"/>
      <c r="F19" s="334"/>
      <c r="G19" s="334"/>
      <c r="H19" s="334"/>
      <c r="I19" s="334"/>
      <c r="J19" s="334"/>
      <c r="K19" s="334"/>
      <c r="L19" s="335"/>
    </row>
    <row r="20" spans="1:12" x14ac:dyDescent="0.25">
      <c r="A20" s="333"/>
      <c r="B20" s="334"/>
      <c r="C20" s="334"/>
      <c r="D20" s="334"/>
      <c r="E20" s="334"/>
      <c r="F20" s="334"/>
      <c r="G20" s="334"/>
      <c r="H20" s="334"/>
      <c r="I20" s="334"/>
      <c r="J20" s="334"/>
      <c r="K20" s="334"/>
      <c r="L20" s="335"/>
    </row>
    <row r="21" spans="1:12" x14ac:dyDescent="0.25">
      <c r="A21" s="333"/>
      <c r="B21" s="334"/>
      <c r="C21" s="334"/>
      <c r="D21" s="334"/>
      <c r="E21" s="334"/>
      <c r="F21" s="334"/>
      <c r="G21" s="334"/>
      <c r="H21" s="334"/>
      <c r="I21" s="334"/>
      <c r="J21" s="334"/>
      <c r="K21" s="334"/>
      <c r="L21" s="335"/>
    </row>
    <row r="22" spans="1:12" x14ac:dyDescent="0.25">
      <c r="A22" s="333"/>
      <c r="B22" s="334"/>
      <c r="C22" s="334"/>
      <c r="D22" s="334"/>
      <c r="E22" s="334"/>
      <c r="F22" s="334"/>
      <c r="G22" s="334"/>
      <c r="H22" s="334"/>
      <c r="I22" s="334"/>
      <c r="J22" s="334"/>
      <c r="K22" s="334"/>
      <c r="L22" s="335"/>
    </row>
    <row r="23" spans="1:12" x14ac:dyDescent="0.25">
      <c r="A23" s="333"/>
      <c r="B23" s="334"/>
      <c r="C23" s="334"/>
      <c r="D23" s="334"/>
      <c r="E23" s="334"/>
      <c r="F23" s="334"/>
      <c r="G23" s="334"/>
      <c r="H23" s="334"/>
      <c r="I23" s="334"/>
      <c r="J23" s="334"/>
      <c r="K23" s="334"/>
      <c r="L23" s="335"/>
    </row>
    <row r="24" spans="1:12" x14ac:dyDescent="0.25">
      <c r="A24" s="333"/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335"/>
    </row>
    <row r="25" spans="1:12" x14ac:dyDescent="0.25">
      <c r="A25" s="333"/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5"/>
    </row>
    <row r="26" spans="1:12" x14ac:dyDescent="0.25">
      <c r="A26" s="333"/>
      <c r="B26" s="334"/>
      <c r="C26" s="334"/>
      <c r="D26" s="334"/>
      <c r="E26" s="334"/>
      <c r="F26" s="334"/>
      <c r="G26" s="334"/>
      <c r="H26" s="334"/>
      <c r="I26" s="334"/>
      <c r="J26" s="334"/>
      <c r="K26" s="334"/>
      <c r="L26" s="335"/>
    </row>
    <row r="27" spans="1:12" x14ac:dyDescent="0.25">
      <c r="A27" s="333"/>
      <c r="B27" s="334"/>
      <c r="C27" s="334"/>
      <c r="D27" s="334"/>
      <c r="E27" s="334"/>
      <c r="F27" s="334"/>
      <c r="G27" s="334"/>
      <c r="H27" s="334"/>
      <c r="I27" s="334"/>
      <c r="J27" s="334"/>
      <c r="K27" s="334"/>
      <c r="L27" s="335"/>
    </row>
    <row r="28" spans="1:12" x14ac:dyDescent="0.25">
      <c r="A28" s="333"/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5"/>
    </row>
    <row r="29" spans="1:12" x14ac:dyDescent="0.25">
      <c r="A29" s="333"/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5"/>
    </row>
    <row r="30" spans="1:12" x14ac:dyDescent="0.25">
      <c r="A30" s="333"/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5"/>
    </row>
    <row r="31" spans="1:12" x14ac:dyDescent="0.25">
      <c r="A31" s="333"/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5"/>
    </row>
    <row r="32" spans="1:12" x14ac:dyDescent="0.25">
      <c r="A32" s="333"/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5"/>
    </row>
    <row r="33" spans="1:12" x14ac:dyDescent="0.25">
      <c r="A33" s="333"/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5"/>
    </row>
    <row r="34" spans="1:12" x14ac:dyDescent="0.25">
      <c r="A34" s="333"/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5"/>
    </row>
    <row r="35" spans="1:12" x14ac:dyDescent="0.25">
      <c r="A35" s="333"/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5"/>
    </row>
    <row r="36" spans="1:12" x14ac:dyDescent="0.25">
      <c r="A36" s="33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5"/>
    </row>
    <row r="37" spans="1:12" x14ac:dyDescent="0.25">
      <c r="A37" s="333"/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5"/>
    </row>
    <row r="38" spans="1:12" x14ac:dyDescent="0.25">
      <c r="A38" s="33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5"/>
    </row>
    <row r="39" spans="1:12" x14ac:dyDescent="0.25">
      <c r="A39" s="333"/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5"/>
    </row>
    <row r="40" spans="1:12" x14ac:dyDescent="0.25">
      <c r="A40" s="33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5"/>
    </row>
    <row r="41" spans="1:12" x14ac:dyDescent="0.25">
      <c r="A41" s="333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5"/>
    </row>
    <row r="42" spans="1:12" x14ac:dyDescent="0.25">
      <c r="A42" s="333"/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5"/>
    </row>
    <row r="43" spans="1:12" x14ac:dyDescent="0.25">
      <c r="A43" s="33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5"/>
    </row>
    <row r="44" spans="1:12" x14ac:dyDescent="0.25">
      <c r="A44" s="333"/>
      <c r="B44" s="334"/>
      <c r="C44" s="334"/>
      <c r="D44" s="334"/>
      <c r="E44" s="334"/>
      <c r="F44" s="334"/>
      <c r="G44" s="334"/>
      <c r="H44" s="334"/>
      <c r="I44" s="334"/>
      <c r="J44" s="334"/>
      <c r="K44" s="334"/>
      <c r="L44" s="335"/>
    </row>
    <row r="45" spans="1:12" x14ac:dyDescent="0.25">
      <c r="A45" s="33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5"/>
    </row>
    <row r="46" spans="1:12" x14ac:dyDescent="0.25">
      <c r="A46" s="333"/>
      <c r="B46" s="334"/>
      <c r="C46" s="334"/>
      <c r="D46" s="334"/>
      <c r="E46" s="334"/>
      <c r="F46" s="334"/>
      <c r="G46" s="334"/>
      <c r="H46" s="334"/>
      <c r="I46" s="334"/>
      <c r="J46" s="334"/>
      <c r="K46" s="334"/>
      <c r="L46" s="335"/>
    </row>
    <row r="47" spans="1:12" x14ac:dyDescent="0.25">
      <c r="A47" s="33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5"/>
    </row>
    <row r="48" spans="1:12" x14ac:dyDescent="0.25">
      <c r="A48" s="333"/>
      <c r="B48" s="334"/>
      <c r="C48" s="334"/>
      <c r="D48" s="334"/>
      <c r="E48" s="334"/>
      <c r="F48" s="334"/>
      <c r="G48" s="334"/>
      <c r="H48" s="334"/>
      <c r="I48" s="334"/>
      <c r="J48" s="334"/>
      <c r="K48" s="334"/>
      <c r="L48" s="335"/>
    </row>
    <row r="49" spans="1:12" x14ac:dyDescent="0.25">
      <c r="A49" s="333"/>
      <c r="B49" s="334"/>
      <c r="C49" s="334"/>
      <c r="D49" s="334"/>
      <c r="E49" s="334"/>
      <c r="F49" s="334"/>
      <c r="G49" s="334"/>
      <c r="H49" s="334"/>
      <c r="I49" s="334"/>
      <c r="J49" s="334"/>
      <c r="K49" s="334"/>
      <c r="L49" s="335"/>
    </row>
    <row r="50" spans="1:12" x14ac:dyDescent="0.25">
      <c r="A50" s="333"/>
      <c r="B50" s="334"/>
      <c r="C50" s="334"/>
      <c r="D50" s="334"/>
      <c r="E50" s="334"/>
      <c r="F50" s="334"/>
      <c r="G50" s="334"/>
      <c r="H50" s="334"/>
      <c r="I50" s="334"/>
      <c r="J50" s="334"/>
      <c r="K50" s="334"/>
      <c r="L50" s="335"/>
    </row>
    <row r="51" spans="1:12" ht="15.75" thickBot="1" x14ac:dyDescent="0.3">
      <c r="A51" s="336"/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8"/>
    </row>
    <row r="52" spans="1:12" ht="15.75" thickTop="1" x14ac:dyDescent="0.25"/>
  </sheetData>
  <mergeCells count="1">
    <mergeCell ref="A5:L51"/>
  </mergeCells>
  <pageMargins left="0.7" right="0.7" top="0.75" bottom="0.75" header="0.3" footer="0.3"/>
  <pageSetup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2:L393"/>
  <sheetViews>
    <sheetView zoomScale="90" zoomScaleNormal="90" workbookViewId="0">
      <pane xSplit="1" ySplit="6" topLeftCell="B357" activePane="bottomRight" state="frozen"/>
      <selection pane="topRight" activeCell="B1" sqref="B1"/>
      <selection pane="bottomLeft" activeCell="A7" sqref="A7"/>
      <selection pane="bottomRight" activeCell="B379" sqref="B378:B379"/>
    </sheetView>
  </sheetViews>
  <sheetFormatPr defaultColWidth="9.140625" defaultRowHeight="15" x14ac:dyDescent="0.25"/>
  <cols>
    <col min="1" max="3" width="17.7109375" style="6" customWidth="1"/>
    <col min="4" max="5" width="17.7109375" style="198" customWidth="1"/>
    <col min="6" max="6" width="17.7109375" style="6" customWidth="1"/>
    <col min="7" max="7" width="17.7109375" style="160" customWidth="1"/>
    <col min="8" max="8" width="17.7109375" style="53" customWidth="1"/>
    <col min="9" max="9" width="17.7109375" style="6" customWidth="1"/>
    <col min="10" max="10" width="15.7109375" style="3" customWidth="1"/>
    <col min="11" max="11" width="17.7109375" style="124" hidden="1" customWidth="1"/>
    <col min="12" max="12" width="16.140625" style="87" hidden="1" customWidth="1"/>
    <col min="13" max="16384" width="9.140625" style="3"/>
  </cols>
  <sheetData>
    <row r="2" spans="1:12" x14ac:dyDescent="0.25">
      <c r="A2" s="6" t="s">
        <v>79</v>
      </c>
    </row>
    <row r="3" spans="1:12" x14ac:dyDescent="0.25">
      <c r="K3" s="125" t="s">
        <v>94</v>
      </c>
      <c r="L3" s="126"/>
    </row>
    <row r="4" spans="1:12" ht="60" customHeight="1" x14ac:dyDescent="0.2">
      <c r="A4" s="14" t="s">
        <v>80</v>
      </c>
      <c r="B4" s="14" t="s">
        <v>81</v>
      </c>
      <c r="C4" s="14" t="s">
        <v>349</v>
      </c>
      <c r="D4" s="260" t="s">
        <v>104</v>
      </c>
      <c r="E4" s="261" t="s">
        <v>350</v>
      </c>
      <c r="F4" s="258" t="s">
        <v>83</v>
      </c>
      <c r="G4" s="262" t="s">
        <v>351</v>
      </c>
      <c r="H4" s="262" t="s">
        <v>352</v>
      </c>
      <c r="I4" s="49" t="s">
        <v>99</v>
      </c>
      <c r="K4" s="339" t="s">
        <v>95</v>
      </c>
      <c r="L4" s="340" t="s">
        <v>81</v>
      </c>
    </row>
    <row r="5" spans="1:12" ht="15" customHeight="1" x14ac:dyDescent="0.2">
      <c r="A5" s="15" t="s">
        <v>84</v>
      </c>
      <c r="B5" s="279" t="s">
        <v>85</v>
      </c>
      <c r="C5" s="15" t="s">
        <v>85</v>
      </c>
      <c r="D5" s="280" t="s">
        <v>85</v>
      </c>
      <c r="E5" s="279" t="s">
        <v>85</v>
      </c>
      <c r="F5" s="15" t="s">
        <v>85</v>
      </c>
      <c r="G5" s="281" t="s">
        <v>85</v>
      </c>
      <c r="H5" s="281" t="s">
        <v>353</v>
      </c>
      <c r="I5" s="50" t="s">
        <v>86</v>
      </c>
      <c r="K5" s="339"/>
      <c r="L5" s="340"/>
    </row>
    <row r="6" spans="1:12" ht="15" customHeight="1" x14ac:dyDescent="0.2">
      <c r="A6" s="15" t="s">
        <v>87</v>
      </c>
      <c r="B6" s="279" t="s">
        <v>88</v>
      </c>
      <c r="C6" s="89" t="s">
        <v>102</v>
      </c>
      <c r="D6" s="282" t="s">
        <v>91</v>
      </c>
      <c r="E6" s="279" t="s">
        <v>91</v>
      </c>
      <c r="F6" s="89" t="s">
        <v>354</v>
      </c>
      <c r="G6" s="281" t="s">
        <v>354</v>
      </c>
      <c r="H6" s="281" t="s">
        <v>354</v>
      </c>
      <c r="I6" s="50" t="s">
        <v>93</v>
      </c>
      <c r="K6" s="339"/>
      <c r="L6" s="340"/>
    </row>
    <row r="7" spans="1:12" ht="14.25" x14ac:dyDescent="0.2">
      <c r="A7" s="9">
        <v>42005</v>
      </c>
      <c r="B7" s="265">
        <v>9.3379264615380677</v>
      </c>
      <c r="C7" s="269">
        <v>18.521777136460759</v>
      </c>
      <c r="D7" s="273">
        <v>4.6399999999999997E-2</v>
      </c>
      <c r="E7" s="269">
        <v>13.2</v>
      </c>
      <c r="F7" s="265">
        <v>7520</v>
      </c>
      <c r="G7" s="277"/>
      <c r="H7" s="265">
        <v>7520</v>
      </c>
      <c r="I7" s="266">
        <v>140.0721101707995</v>
      </c>
      <c r="K7" s="125">
        <f t="shared" ref="K7:K70" si="0">B7*E7</f>
        <v>123.26062929230248</v>
      </c>
      <c r="L7" s="126">
        <f t="shared" ref="L7:L70" si="1">B7</f>
        <v>9.3379264615380677</v>
      </c>
    </row>
    <row r="8" spans="1:12" ht="14.25" x14ac:dyDescent="0.2">
      <c r="A8" s="10">
        <v>42006</v>
      </c>
      <c r="B8" s="266">
        <v>5.892962892307386</v>
      </c>
      <c r="C8" s="270">
        <v>11.688691896891701</v>
      </c>
      <c r="D8" s="274">
        <v>4.5499999999999999E-2</v>
      </c>
      <c r="E8" s="270">
        <v>13.4</v>
      </c>
      <c r="F8" s="266">
        <v>7610</v>
      </c>
      <c r="G8" s="271"/>
      <c r="H8" s="266">
        <v>7610</v>
      </c>
      <c r="I8" s="266">
        <v>89.454407685943877</v>
      </c>
      <c r="K8" s="125">
        <f t="shared" si="0"/>
        <v>78.965702756918972</v>
      </c>
      <c r="L8" s="126">
        <f t="shared" si="1"/>
        <v>5.892962892307386</v>
      </c>
    </row>
    <row r="9" spans="1:12" ht="14.25" x14ac:dyDescent="0.2">
      <c r="A9" s="10">
        <v>42007</v>
      </c>
      <c r="B9" s="266">
        <v>5.4083654153843383</v>
      </c>
      <c r="C9" s="270">
        <v>10.727492801414835</v>
      </c>
      <c r="D9" s="274">
        <v>5.21E-2</v>
      </c>
      <c r="E9" s="270">
        <v>11</v>
      </c>
      <c r="F9" s="266">
        <v>7140</v>
      </c>
      <c r="G9" s="271"/>
      <c r="H9" s="266">
        <v>7140</v>
      </c>
      <c r="I9" s="266">
        <v>77.027822332189828</v>
      </c>
      <c r="K9" s="125">
        <f t="shared" si="0"/>
        <v>59.492019569227722</v>
      </c>
      <c r="L9" s="126">
        <f t="shared" si="1"/>
        <v>5.4083654153843383</v>
      </c>
    </row>
    <row r="10" spans="1:12" ht="14.25" x14ac:dyDescent="0.2">
      <c r="A10" s="10">
        <v>42008</v>
      </c>
      <c r="B10" s="266">
        <v>3.1747118769228635</v>
      </c>
      <c r="C10" s="270">
        <v>6.2970410078764996</v>
      </c>
      <c r="D10" s="274">
        <v>6.2799999999999995E-2</v>
      </c>
      <c r="E10" s="270">
        <v>8.94</v>
      </c>
      <c r="F10" s="266">
        <v>6600</v>
      </c>
      <c r="G10" s="271"/>
      <c r="H10" s="266">
        <v>6600</v>
      </c>
      <c r="I10" s="266">
        <v>41.795702915875133</v>
      </c>
      <c r="K10" s="125">
        <f t="shared" si="0"/>
        <v>28.381924179690397</v>
      </c>
      <c r="L10" s="126">
        <f t="shared" si="1"/>
        <v>3.1747118769228635</v>
      </c>
    </row>
    <row r="11" spans="1:12" ht="14.25" x14ac:dyDescent="0.2">
      <c r="A11" s="10">
        <v>42009</v>
      </c>
      <c r="B11" s="266">
        <v>0.1348703999999401</v>
      </c>
      <c r="C11" s="270">
        <v>0.26751543839988118</v>
      </c>
      <c r="D11" s="274">
        <v>5.4600000000000003E-2</v>
      </c>
      <c r="E11" s="270">
        <v>10.8</v>
      </c>
      <c r="F11" s="266">
        <v>7080</v>
      </c>
      <c r="G11" s="271"/>
      <c r="H11" s="266">
        <v>7080</v>
      </c>
      <c r="I11" s="266">
        <v>1.9047293965310694</v>
      </c>
      <c r="K11" s="125">
        <f t="shared" si="0"/>
        <v>1.4566003199993531</v>
      </c>
      <c r="L11" s="126">
        <f t="shared" si="1"/>
        <v>0.1348703999999401</v>
      </c>
    </row>
    <row r="12" spans="1:12" ht="14.25" x14ac:dyDescent="0.2">
      <c r="A12" s="10">
        <v>42010</v>
      </c>
      <c r="B12" s="266">
        <v>2.0305734769229598</v>
      </c>
      <c r="C12" s="270">
        <v>4.0276424914766906</v>
      </c>
      <c r="D12" s="274">
        <v>2.81E-2</v>
      </c>
      <c r="E12" s="270">
        <v>15.1</v>
      </c>
      <c r="F12" s="266">
        <v>7920</v>
      </c>
      <c r="G12" s="271"/>
      <c r="H12" s="266">
        <v>7920</v>
      </c>
      <c r="I12" s="266">
        <v>32.079476467989309</v>
      </c>
      <c r="K12" s="125">
        <f t="shared" si="0"/>
        <v>30.661659501536693</v>
      </c>
      <c r="L12" s="126">
        <f t="shared" si="1"/>
        <v>2.0305734769229598</v>
      </c>
    </row>
    <row r="13" spans="1:12" ht="14.25" x14ac:dyDescent="0.2">
      <c r="A13" s="10">
        <v>42011</v>
      </c>
      <c r="B13" s="266">
        <v>4.4705561846151536</v>
      </c>
      <c r="C13" s="270">
        <v>8.8673481921841582</v>
      </c>
      <c r="D13" s="274">
        <v>2.8000000000000001E-2</v>
      </c>
      <c r="E13" s="270">
        <v>15.2</v>
      </c>
      <c r="F13" s="266">
        <v>7910</v>
      </c>
      <c r="G13" s="271">
        <v>7070</v>
      </c>
      <c r="H13" s="266">
        <v>7910</v>
      </c>
      <c r="I13" s="266">
        <v>70.537720699149673</v>
      </c>
      <c r="K13" s="125">
        <f t="shared" si="0"/>
        <v>67.952454006150333</v>
      </c>
      <c r="L13" s="126">
        <f t="shared" si="1"/>
        <v>4.4705561846151536</v>
      </c>
    </row>
    <row r="14" spans="1:12" ht="14.25" x14ac:dyDescent="0.2">
      <c r="A14" s="10">
        <v>42012</v>
      </c>
      <c r="B14" s="266">
        <v>0</v>
      </c>
      <c r="C14" s="270">
        <v>0</v>
      </c>
      <c r="D14" s="274"/>
      <c r="E14" s="270"/>
      <c r="F14" s="266"/>
      <c r="G14" s="271"/>
      <c r="H14" s="266"/>
      <c r="I14" s="266">
        <v>0</v>
      </c>
      <c r="K14" s="125">
        <f t="shared" si="0"/>
        <v>0</v>
      </c>
      <c r="L14" s="126">
        <f t="shared" si="1"/>
        <v>0</v>
      </c>
    </row>
    <row r="15" spans="1:12" ht="14.25" x14ac:dyDescent="0.2">
      <c r="A15" s="10">
        <v>42013</v>
      </c>
      <c r="B15" s="266">
        <v>0.12331470769228649</v>
      </c>
      <c r="C15" s="270">
        <v>0.24459472270765026</v>
      </c>
      <c r="D15" s="274">
        <v>2.8299999999999999E-2</v>
      </c>
      <c r="E15" s="270">
        <v>15.2</v>
      </c>
      <c r="F15" s="266">
        <v>7910</v>
      </c>
      <c r="G15" s="271"/>
      <c r="H15" s="266">
        <v>7910</v>
      </c>
      <c r="I15" s="266">
        <v>1.9456949091099685</v>
      </c>
      <c r="K15" s="125">
        <f t="shared" si="0"/>
        <v>1.8743835569227545</v>
      </c>
      <c r="L15" s="126">
        <f t="shared" si="1"/>
        <v>0.12331470769228649</v>
      </c>
    </row>
    <row r="16" spans="1:12" ht="14.25" x14ac:dyDescent="0.2">
      <c r="A16" s="10">
        <v>42014</v>
      </c>
      <c r="B16" s="266">
        <v>0</v>
      </c>
      <c r="C16" s="270">
        <v>0</v>
      </c>
      <c r="D16" s="274"/>
      <c r="E16" s="270"/>
      <c r="F16" s="266"/>
      <c r="G16" s="271"/>
      <c r="H16" s="266"/>
      <c r="I16" s="266">
        <v>0</v>
      </c>
      <c r="K16" s="125">
        <f t="shared" si="0"/>
        <v>0</v>
      </c>
      <c r="L16" s="126">
        <f t="shared" si="1"/>
        <v>0</v>
      </c>
    </row>
    <row r="17" spans="1:12" ht="14.25" x14ac:dyDescent="0.2">
      <c r="A17" s="10">
        <v>42015</v>
      </c>
      <c r="B17" s="266">
        <v>4.5154191384613078</v>
      </c>
      <c r="C17" s="270">
        <v>8.9563338611380043</v>
      </c>
      <c r="D17" s="274">
        <v>2.6800000000000001E-2</v>
      </c>
      <c r="E17" s="270">
        <v>17.3</v>
      </c>
      <c r="F17" s="266">
        <v>8680</v>
      </c>
      <c r="G17" s="271"/>
      <c r="H17" s="266">
        <v>8680</v>
      </c>
      <c r="I17" s="266">
        <v>78.180991849674939</v>
      </c>
      <c r="K17" s="125">
        <f t="shared" si="0"/>
        <v>78.116751095380636</v>
      </c>
      <c r="L17" s="126">
        <f t="shared" si="1"/>
        <v>4.5154191384613078</v>
      </c>
    </row>
    <row r="18" spans="1:12" ht="14.25" x14ac:dyDescent="0.2">
      <c r="A18" s="10">
        <v>42016</v>
      </c>
      <c r="B18" s="266">
        <v>0.56599833846145764</v>
      </c>
      <c r="C18" s="270">
        <v>1.1226577043383013</v>
      </c>
      <c r="D18" s="274">
        <v>2.7699999999999999E-2</v>
      </c>
      <c r="E18" s="270">
        <v>17.600000000000001</v>
      </c>
      <c r="F18" s="266">
        <v>9350</v>
      </c>
      <c r="G18" s="271"/>
      <c r="H18" s="266">
        <v>9350</v>
      </c>
      <c r="I18" s="266">
        <v>10.556261703934403</v>
      </c>
      <c r="K18" s="125">
        <f t="shared" si="0"/>
        <v>9.9615707569216561</v>
      </c>
      <c r="L18" s="126">
        <f t="shared" si="1"/>
        <v>0.56599833846145764</v>
      </c>
    </row>
    <row r="19" spans="1:12" ht="14.25" x14ac:dyDescent="0.2">
      <c r="A19" s="10">
        <v>42017</v>
      </c>
      <c r="B19" s="266">
        <v>3.2526566769228533</v>
      </c>
      <c r="C19" s="270">
        <v>6.4516445186764795</v>
      </c>
      <c r="D19" s="274">
        <v>2.2100000000000002E-2</v>
      </c>
      <c r="E19" s="270">
        <v>21.4</v>
      </c>
      <c r="F19" s="266">
        <v>10100</v>
      </c>
      <c r="G19" s="271"/>
      <c r="H19" s="266">
        <v>10100</v>
      </c>
      <c r="I19" s="266">
        <v>65.530424349187101</v>
      </c>
      <c r="K19" s="125">
        <f t="shared" si="0"/>
        <v>69.606852886149056</v>
      </c>
      <c r="L19" s="126">
        <f t="shared" si="1"/>
        <v>3.2526566769228533</v>
      </c>
    </row>
    <row r="20" spans="1:12" ht="14.25" x14ac:dyDescent="0.2">
      <c r="A20" s="10">
        <v>42018</v>
      </c>
      <c r="B20" s="266">
        <v>5.2517253538458748</v>
      </c>
      <c r="C20" s="270">
        <v>10.416797239353293</v>
      </c>
      <c r="D20" s="274">
        <v>2.4500000000000001E-2</v>
      </c>
      <c r="E20" s="270">
        <v>21.9</v>
      </c>
      <c r="F20" s="266">
        <v>11100</v>
      </c>
      <c r="G20" s="271">
        <v>11040</v>
      </c>
      <c r="H20" s="266">
        <v>11100</v>
      </c>
      <c r="I20" s="266">
        <v>116.28089506018117</v>
      </c>
      <c r="K20" s="125">
        <f t="shared" si="0"/>
        <v>115.01278524922465</v>
      </c>
      <c r="L20" s="126">
        <f t="shared" si="1"/>
        <v>5.2517253538458748</v>
      </c>
    </row>
    <row r="21" spans="1:12" ht="14.25" x14ac:dyDescent="0.2">
      <c r="A21" s="10">
        <v>42019</v>
      </c>
      <c r="B21" s="266">
        <v>5.645199406451324</v>
      </c>
      <c r="C21" s="270">
        <v>11.197253022696202</v>
      </c>
      <c r="D21" s="274">
        <v>2.3599999999999999E-2</v>
      </c>
      <c r="E21" s="270">
        <v>21.6</v>
      </c>
      <c r="F21" s="266">
        <v>11000</v>
      </c>
      <c r="G21" s="271"/>
      <c r="H21" s="266">
        <v>11000</v>
      </c>
      <c r="I21" s="266">
        <v>123.86692422285131</v>
      </c>
      <c r="K21" s="125">
        <f t="shared" si="0"/>
        <v>121.9363071793486</v>
      </c>
      <c r="L21" s="126">
        <f t="shared" si="1"/>
        <v>5.645199406451324</v>
      </c>
    </row>
    <row r="22" spans="1:12" ht="14.25" x14ac:dyDescent="0.2">
      <c r="A22" s="10">
        <v>42020</v>
      </c>
      <c r="B22" s="266">
        <v>5.1087363666663803</v>
      </c>
      <c r="C22" s="270">
        <v>10.133178583282765</v>
      </c>
      <c r="D22" s="274">
        <v>1.8599999999999998E-2</v>
      </c>
      <c r="E22" s="270">
        <v>19.5</v>
      </c>
      <c r="F22" s="266">
        <v>9940</v>
      </c>
      <c r="G22" s="271"/>
      <c r="H22" s="266">
        <v>9940</v>
      </c>
      <c r="I22" s="266">
        <v>101.29389179819759</v>
      </c>
      <c r="K22" s="125">
        <f t="shared" si="0"/>
        <v>99.620359149994414</v>
      </c>
      <c r="L22" s="126">
        <f t="shared" si="1"/>
        <v>5.1087363666663803</v>
      </c>
    </row>
    <row r="23" spans="1:12" ht="14.25" x14ac:dyDescent="0.2">
      <c r="A23" s="10">
        <v>42021</v>
      </c>
      <c r="B23" s="266">
        <v>5.0809062416663826</v>
      </c>
      <c r="C23" s="270">
        <v>10.077977530345271</v>
      </c>
      <c r="D23" s="274">
        <v>2.1899999999999999E-2</v>
      </c>
      <c r="E23" s="270">
        <v>17.2</v>
      </c>
      <c r="F23" s="266">
        <v>8880</v>
      </c>
      <c r="G23" s="271"/>
      <c r="H23" s="266">
        <v>8880</v>
      </c>
      <c r="I23" s="266">
        <v>89.998967682523173</v>
      </c>
      <c r="K23" s="125">
        <f t="shared" si="0"/>
        <v>87.391587356661773</v>
      </c>
      <c r="L23" s="126">
        <f t="shared" si="1"/>
        <v>5.0809062416663826</v>
      </c>
    </row>
    <row r="24" spans="1:12" ht="14.25" x14ac:dyDescent="0.2">
      <c r="A24" s="10">
        <v>42022</v>
      </c>
      <c r="B24" s="266">
        <v>5.2807483166663856</v>
      </c>
      <c r="C24" s="270">
        <v>10.474364286107775</v>
      </c>
      <c r="D24" s="274">
        <v>2.1399999999999999E-2</v>
      </c>
      <c r="E24" s="270">
        <v>16.100000000000001</v>
      </c>
      <c r="F24" s="266">
        <v>8420</v>
      </c>
      <c r="G24" s="271"/>
      <c r="H24" s="266">
        <v>8420</v>
      </c>
      <c r="I24" s="266">
        <v>88.693326162683348</v>
      </c>
      <c r="K24" s="125">
        <f t="shared" si="0"/>
        <v>85.020047898328812</v>
      </c>
      <c r="L24" s="126">
        <f t="shared" si="1"/>
        <v>5.2807483166663856</v>
      </c>
    </row>
    <row r="25" spans="1:12" ht="14.25" x14ac:dyDescent="0.2">
      <c r="A25" s="10">
        <v>42023</v>
      </c>
      <c r="B25" s="266">
        <v>7.1986170249996748</v>
      </c>
      <c r="C25" s="270">
        <v>14.278456869086856</v>
      </c>
      <c r="D25" s="274">
        <v>2.1999999999999999E-2</v>
      </c>
      <c r="E25" s="270">
        <v>15</v>
      </c>
      <c r="F25" s="266">
        <v>7950</v>
      </c>
      <c r="G25" s="271"/>
      <c r="H25" s="266">
        <v>7950</v>
      </c>
      <c r="I25" s="266">
        <v>114.15621983297881</v>
      </c>
      <c r="K25" s="125">
        <f t="shared" si="0"/>
        <v>107.97925537499512</v>
      </c>
      <c r="L25" s="126">
        <f t="shared" si="1"/>
        <v>7.1986170249996748</v>
      </c>
    </row>
    <row r="26" spans="1:12" ht="14.25" x14ac:dyDescent="0.2">
      <c r="A26" s="10">
        <v>42024</v>
      </c>
      <c r="B26" s="266">
        <v>8.6048684583329731</v>
      </c>
      <c r="C26" s="270">
        <v>17.067756587103453</v>
      </c>
      <c r="D26" s="274">
        <v>2.2599999999999999E-2</v>
      </c>
      <c r="E26" s="270">
        <v>14.4</v>
      </c>
      <c r="F26" s="266">
        <v>4520</v>
      </c>
      <c r="G26" s="271"/>
      <c r="H26" s="266">
        <v>4520</v>
      </c>
      <c r="I26" s="266">
        <v>77.582907604026801</v>
      </c>
      <c r="K26" s="125">
        <f t="shared" si="0"/>
        <v>123.91010579999481</v>
      </c>
      <c r="L26" s="126">
        <f t="shared" si="1"/>
        <v>8.6048684583329731</v>
      </c>
    </row>
    <row r="27" spans="1:12" ht="14.25" x14ac:dyDescent="0.2">
      <c r="A27" s="10">
        <v>42025</v>
      </c>
      <c r="B27" s="266">
        <v>7.5453078916663427</v>
      </c>
      <c r="C27" s="270">
        <v>14.966118203120191</v>
      </c>
      <c r="D27" s="274">
        <v>2.0400000000000001E-2</v>
      </c>
      <c r="E27" s="270">
        <v>14.2</v>
      </c>
      <c r="F27" s="266">
        <v>7510</v>
      </c>
      <c r="G27" s="271"/>
      <c r="H27" s="266">
        <v>7510</v>
      </c>
      <c r="I27" s="266">
        <v>113.03170650544537</v>
      </c>
      <c r="K27" s="125">
        <f t="shared" si="0"/>
        <v>107.14337206166206</v>
      </c>
      <c r="L27" s="126">
        <f t="shared" si="1"/>
        <v>7.5453078916663427</v>
      </c>
    </row>
    <row r="28" spans="1:12" ht="14.25" x14ac:dyDescent="0.2">
      <c r="A28" s="10">
        <v>42026</v>
      </c>
      <c r="B28" s="266">
        <v>7.7281309583329962</v>
      </c>
      <c r="C28" s="270">
        <v>15.328747755853499</v>
      </c>
      <c r="D28" s="274">
        <v>2.3E-2</v>
      </c>
      <c r="E28" s="270">
        <v>13.7</v>
      </c>
      <c r="F28" s="266">
        <v>7320</v>
      </c>
      <c r="G28" s="271"/>
      <c r="H28" s="266">
        <v>7320</v>
      </c>
      <c r="I28" s="266">
        <v>112.84152198686994</v>
      </c>
      <c r="K28" s="125">
        <f t="shared" si="0"/>
        <v>105.87539412916205</v>
      </c>
      <c r="L28" s="126">
        <f t="shared" si="1"/>
        <v>7.7281309583329962</v>
      </c>
    </row>
    <row r="29" spans="1:12" ht="14.25" x14ac:dyDescent="0.2">
      <c r="A29" s="10">
        <v>42027</v>
      </c>
      <c r="B29" s="266">
        <v>8.2536846999996651</v>
      </c>
      <c r="C29" s="270">
        <v>16.371183602449335</v>
      </c>
      <c r="D29" s="274">
        <v>2.3800000000000002E-2</v>
      </c>
      <c r="E29" s="270">
        <v>14</v>
      </c>
      <c r="F29" s="266">
        <v>7500</v>
      </c>
      <c r="G29" s="271"/>
      <c r="H29" s="266">
        <v>7500</v>
      </c>
      <c r="I29" s="266">
        <v>123.47883376229399</v>
      </c>
      <c r="K29" s="125">
        <f t="shared" si="0"/>
        <v>115.55158579999531</v>
      </c>
      <c r="L29" s="126">
        <f t="shared" si="1"/>
        <v>8.2536846999996651</v>
      </c>
    </row>
    <row r="30" spans="1:12" ht="14.25" x14ac:dyDescent="0.2">
      <c r="A30" s="10">
        <v>42028</v>
      </c>
      <c r="B30" s="266">
        <v>24.320087233332458</v>
      </c>
      <c r="C30" s="270">
        <v>48.23889302731493</v>
      </c>
      <c r="D30" s="274">
        <v>2.1000000000000001E-2</v>
      </c>
      <c r="E30" s="270">
        <v>20.3</v>
      </c>
      <c r="F30" s="266">
        <v>10400</v>
      </c>
      <c r="G30" s="271"/>
      <c r="H30" s="266">
        <v>10400</v>
      </c>
      <c r="I30" s="266">
        <v>504.52402168323511</v>
      </c>
      <c r="K30" s="125">
        <f t="shared" si="0"/>
        <v>493.69777083664894</v>
      </c>
      <c r="L30" s="126">
        <f t="shared" si="1"/>
        <v>24.320087233332458</v>
      </c>
    </row>
    <row r="31" spans="1:12" ht="14.25" x14ac:dyDescent="0.2">
      <c r="A31" s="10">
        <v>42029</v>
      </c>
      <c r="B31" s="266">
        <v>15.939245249999425</v>
      </c>
      <c r="C31" s="270">
        <v>31.61549295337386</v>
      </c>
      <c r="D31" s="274">
        <v>2.1299999999999999E-2</v>
      </c>
      <c r="E31" s="270">
        <v>20.7</v>
      </c>
      <c r="F31" s="266">
        <v>10500</v>
      </c>
      <c r="G31" s="271"/>
      <c r="H31" s="266">
        <v>10500</v>
      </c>
      <c r="I31" s="266">
        <v>333.84158475664458</v>
      </c>
      <c r="K31" s="125">
        <f t="shared" si="0"/>
        <v>329.94237667498811</v>
      </c>
      <c r="L31" s="126">
        <f t="shared" si="1"/>
        <v>15.939245249999425</v>
      </c>
    </row>
    <row r="32" spans="1:12" ht="14.25" x14ac:dyDescent="0.2">
      <c r="A32" s="10">
        <v>42030</v>
      </c>
      <c r="B32" s="266">
        <v>15.489223933332738</v>
      </c>
      <c r="C32" s="270">
        <v>30.722875671765486</v>
      </c>
      <c r="D32" s="274">
        <v>2.1100000000000001E-2</v>
      </c>
      <c r="E32" s="270">
        <v>20.6</v>
      </c>
      <c r="F32" s="266">
        <v>10400</v>
      </c>
      <c r="G32" s="271"/>
      <c r="H32" s="266">
        <v>10400</v>
      </c>
      <c r="I32" s="266">
        <v>321.3263783399039</v>
      </c>
      <c r="K32" s="125">
        <f t="shared" si="0"/>
        <v>319.07801302665445</v>
      </c>
      <c r="L32" s="126">
        <f t="shared" si="1"/>
        <v>15.489223933332738</v>
      </c>
    </row>
    <row r="33" spans="1:12" ht="14.25" x14ac:dyDescent="0.2">
      <c r="A33" s="10">
        <v>42031</v>
      </c>
      <c r="B33" s="266">
        <v>22.428612883332519</v>
      </c>
      <c r="C33" s="270">
        <v>44.487153654090051</v>
      </c>
      <c r="D33" s="274">
        <v>2.46E-2</v>
      </c>
      <c r="E33" s="270">
        <v>18.100000000000001</v>
      </c>
      <c r="F33" s="266">
        <v>9280</v>
      </c>
      <c r="G33" s="271"/>
      <c r="H33" s="266">
        <v>9280</v>
      </c>
      <c r="I33" s="266">
        <v>415.17746475820604</v>
      </c>
      <c r="K33" s="125">
        <f t="shared" si="0"/>
        <v>405.95789318831862</v>
      </c>
      <c r="L33" s="126">
        <f t="shared" si="1"/>
        <v>22.428612883332519</v>
      </c>
    </row>
    <row r="34" spans="1:12" ht="14.25" x14ac:dyDescent="0.2">
      <c r="A34" s="10">
        <v>42032</v>
      </c>
      <c r="B34" s="266">
        <v>31.952530974998876</v>
      </c>
      <c r="C34" s="270">
        <v>63.377845188910271</v>
      </c>
      <c r="D34" s="274">
        <v>2.5899999999999999E-2</v>
      </c>
      <c r="E34" s="270">
        <v>16</v>
      </c>
      <c r="F34" s="266">
        <v>8350</v>
      </c>
      <c r="G34" s="271">
        <v>8290</v>
      </c>
      <c r="H34" s="266">
        <v>8350</v>
      </c>
      <c r="I34" s="266">
        <v>532.20030766887385</v>
      </c>
      <c r="K34" s="125">
        <f t="shared" si="0"/>
        <v>511.24049559998201</v>
      </c>
      <c r="L34" s="126">
        <f t="shared" si="1"/>
        <v>31.952530974998876</v>
      </c>
    </row>
    <row r="35" spans="1:12" ht="14.25" x14ac:dyDescent="0.2">
      <c r="A35" s="10">
        <v>42033</v>
      </c>
      <c r="B35" s="266">
        <v>39.72007329999861</v>
      </c>
      <c r="C35" s="270">
        <v>78.78476539054725</v>
      </c>
      <c r="D35" s="274">
        <v>2.9600000000000001E-2</v>
      </c>
      <c r="E35" s="270">
        <v>13.4</v>
      </c>
      <c r="F35" s="266">
        <v>7390</v>
      </c>
      <c r="G35" s="271"/>
      <c r="H35" s="266">
        <v>7390</v>
      </c>
      <c r="I35" s="266">
        <v>585.51477813204076</v>
      </c>
      <c r="K35" s="125">
        <f t="shared" si="0"/>
        <v>532.24898221998137</v>
      </c>
      <c r="L35" s="126">
        <f t="shared" si="1"/>
        <v>39.72007329999861</v>
      </c>
    </row>
    <row r="36" spans="1:12" ht="14.25" x14ac:dyDescent="0.2">
      <c r="A36" s="10">
        <v>42034</v>
      </c>
      <c r="B36" s="266">
        <v>13.394782258332846</v>
      </c>
      <c r="C36" s="270">
        <v>26.5685506094032</v>
      </c>
      <c r="D36" s="274">
        <v>2.6800000000000001E-2</v>
      </c>
      <c r="E36" s="270">
        <v>15.3</v>
      </c>
      <c r="F36" s="266">
        <v>7980</v>
      </c>
      <c r="G36" s="271"/>
      <c r="H36" s="266">
        <v>7980</v>
      </c>
      <c r="I36" s="266">
        <v>213.21705027470233</v>
      </c>
      <c r="K36" s="125">
        <f t="shared" si="0"/>
        <v>204.94016855249257</v>
      </c>
      <c r="L36" s="126">
        <f t="shared" si="1"/>
        <v>13.394782258332846</v>
      </c>
    </row>
    <row r="37" spans="1:12" ht="14.25" x14ac:dyDescent="0.2">
      <c r="A37" s="10">
        <v>42035</v>
      </c>
      <c r="B37" s="266">
        <v>0.82784700833323832</v>
      </c>
      <c r="C37" s="266">
        <v>1.6420345410289783</v>
      </c>
      <c r="D37" s="274">
        <v>2.1999999999999999E-2</v>
      </c>
      <c r="E37" s="266">
        <v>16.399999999999999</v>
      </c>
      <c r="F37" s="266">
        <v>8380</v>
      </c>
      <c r="G37" s="267"/>
      <c r="H37" s="266">
        <v>8380</v>
      </c>
      <c r="I37" s="266">
        <v>13.838132465731475</v>
      </c>
      <c r="K37" s="125">
        <f t="shared" si="0"/>
        <v>13.576690936665107</v>
      </c>
      <c r="L37" s="126">
        <f t="shared" si="1"/>
        <v>0.82784700833323832</v>
      </c>
    </row>
    <row r="38" spans="1:12" ht="14.25" x14ac:dyDescent="0.2">
      <c r="A38" s="10">
        <v>42036</v>
      </c>
      <c r="B38" s="266">
        <v>0</v>
      </c>
      <c r="C38" s="266">
        <v>0</v>
      </c>
      <c r="D38" s="274"/>
      <c r="E38" s="266"/>
      <c r="F38" s="266"/>
      <c r="G38" s="267"/>
      <c r="H38" s="266"/>
      <c r="I38" s="266">
        <v>0</v>
      </c>
      <c r="K38" s="125">
        <f t="shared" si="0"/>
        <v>0</v>
      </c>
      <c r="L38" s="126">
        <f t="shared" si="1"/>
        <v>0</v>
      </c>
    </row>
    <row r="39" spans="1:12" ht="14.25" x14ac:dyDescent="0.2">
      <c r="A39" s="10">
        <v>42037</v>
      </c>
      <c r="B39" s="266">
        <v>0.98576942499987918</v>
      </c>
      <c r="C39" s="270">
        <v>1.9552736544872604</v>
      </c>
      <c r="D39" s="274">
        <v>2.4199999999999999E-2</v>
      </c>
      <c r="E39" s="270">
        <v>13.7</v>
      </c>
      <c r="F39" s="266">
        <v>7420</v>
      </c>
      <c r="G39" s="271"/>
      <c r="H39" s="266">
        <v>7420</v>
      </c>
      <c r="I39" s="266">
        <v>14.590246535017705</v>
      </c>
      <c r="K39" s="125">
        <f t="shared" si="0"/>
        <v>13.505041122498344</v>
      </c>
      <c r="L39" s="126">
        <f t="shared" si="1"/>
        <v>0.98576942499987918</v>
      </c>
    </row>
    <row r="40" spans="1:12" ht="14.25" x14ac:dyDescent="0.2">
      <c r="A40" s="10">
        <v>42038</v>
      </c>
      <c r="B40" s="266">
        <v>2.2789003999997925</v>
      </c>
      <c r="C40" s="270">
        <v>4.5201989433995884</v>
      </c>
      <c r="D40" s="274">
        <v>1.8800000000000001E-2</v>
      </c>
      <c r="E40" s="270">
        <v>15.9</v>
      </c>
      <c r="F40" s="266">
        <v>8060</v>
      </c>
      <c r="G40" s="271"/>
      <c r="H40" s="266">
        <v>8060</v>
      </c>
      <c r="I40" s="266">
        <v>36.639013151518995</v>
      </c>
      <c r="K40" s="125">
        <f t="shared" si="0"/>
        <v>36.234516359996704</v>
      </c>
      <c r="L40" s="126">
        <f t="shared" si="1"/>
        <v>2.2789003999997925</v>
      </c>
    </row>
    <row r="41" spans="1:12" ht="14.25" x14ac:dyDescent="0.2">
      <c r="A41" s="10">
        <v>42039</v>
      </c>
      <c r="B41" s="266">
        <v>0.87143239999985678</v>
      </c>
      <c r="C41" s="270">
        <v>1.7284861653997159</v>
      </c>
      <c r="D41" s="274">
        <v>1.9900000000000001E-2</v>
      </c>
      <c r="E41" s="270">
        <v>17.2</v>
      </c>
      <c r="F41" s="266">
        <v>8500</v>
      </c>
      <c r="G41" s="271">
        <v>8400</v>
      </c>
      <c r="H41" s="266">
        <v>8500</v>
      </c>
      <c r="I41" s="266">
        <v>14.775289875314966</v>
      </c>
      <c r="K41" s="125">
        <f t="shared" si="0"/>
        <v>14.988637279997535</v>
      </c>
      <c r="L41" s="126">
        <f t="shared" si="1"/>
        <v>0.87143239999985678</v>
      </c>
    </row>
    <row r="42" spans="1:12" ht="14.25" x14ac:dyDescent="0.2">
      <c r="A42" s="10">
        <v>42040</v>
      </c>
      <c r="B42" s="266">
        <v>16.996932816666</v>
      </c>
      <c r="C42" s="270">
        <v>33.713416241857011</v>
      </c>
      <c r="D42" s="274">
        <v>1.89E-2</v>
      </c>
      <c r="E42" s="270">
        <v>17</v>
      </c>
      <c r="F42" s="266">
        <v>8570</v>
      </c>
      <c r="G42" s="271"/>
      <c r="H42" s="266">
        <v>8570</v>
      </c>
      <c r="I42" s="266">
        <v>290.55928690362538</v>
      </c>
      <c r="K42" s="125">
        <f t="shared" si="0"/>
        <v>288.947857883322</v>
      </c>
      <c r="L42" s="126">
        <f t="shared" si="1"/>
        <v>16.996932816666</v>
      </c>
    </row>
    <row r="43" spans="1:12" ht="14.25" x14ac:dyDescent="0.2">
      <c r="A43" s="10">
        <v>42041</v>
      </c>
      <c r="B43" s="266">
        <v>33.573123774998798</v>
      </c>
      <c r="C43" s="270">
        <v>66.592291007710116</v>
      </c>
      <c r="D43" s="274">
        <v>2.35E-2</v>
      </c>
      <c r="E43" s="270">
        <v>15</v>
      </c>
      <c r="F43" s="266">
        <v>7990</v>
      </c>
      <c r="G43" s="271"/>
      <c r="H43" s="266">
        <v>7990</v>
      </c>
      <c r="I43" s="266">
        <v>535.08393496476197</v>
      </c>
      <c r="K43" s="125">
        <f t="shared" si="0"/>
        <v>503.59685662498197</v>
      </c>
      <c r="L43" s="126">
        <f t="shared" si="1"/>
        <v>33.573123774998798</v>
      </c>
    </row>
    <row r="44" spans="1:12" ht="14.25" x14ac:dyDescent="0.2">
      <c r="A44" s="10">
        <v>42042</v>
      </c>
      <c r="B44" s="266">
        <v>34.624293258332102</v>
      </c>
      <c r="C44" s="270">
        <v>68.677285677901722</v>
      </c>
      <c r="D44" s="274">
        <v>3.3000000000000002E-2</v>
      </c>
      <c r="E44" s="270">
        <v>12.4</v>
      </c>
      <c r="F44" s="266">
        <v>7180</v>
      </c>
      <c r="G44" s="271"/>
      <c r="H44" s="266">
        <v>7180</v>
      </c>
      <c r="I44" s="266">
        <v>495.89387364454149</v>
      </c>
      <c r="K44" s="125">
        <f t="shared" si="0"/>
        <v>429.34123640331808</v>
      </c>
      <c r="L44" s="126">
        <f t="shared" si="1"/>
        <v>34.624293258332102</v>
      </c>
    </row>
    <row r="45" spans="1:12" ht="14.25" x14ac:dyDescent="0.2">
      <c r="A45" s="10">
        <v>42043</v>
      </c>
      <c r="B45" s="266">
        <v>30.0938479999989</v>
      </c>
      <c r="C45" s="270">
        <v>59.691147507997819</v>
      </c>
      <c r="D45" s="274">
        <v>3.5099999999999999E-2</v>
      </c>
      <c r="E45" s="270">
        <v>11.9</v>
      </c>
      <c r="F45" s="266">
        <v>7080</v>
      </c>
      <c r="G45" s="271"/>
      <c r="H45" s="266">
        <v>7080</v>
      </c>
      <c r="I45" s="266">
        <v>425.00531577248302</v>
      </c>
      <c r="K45" s="125">
        <f t="shared" si="0"/>
        <v>358.11679119998689</v>
      </c>
      <c r="L45" s="126">
        <f t="shared" si="1"/>
        <v>30.0938479999989</v>
      </c>
    </row>
    <row r="46" spans="1:12" ht="14.25" x14ac:dyDescent="0.2">
      <c r="A46" s="10">
        <v>42044</v>
      </c>
      <c r="B46" s="266">
        <v>16.902824383332696</v>
      </c>
      <c r="C46" s="270">
        <v>33.526752164340401</v>
      </c>
      <c r="D46" s="274">
        <v>3.3500000000000002E-2</v>
      </c>
      <c r="E46" s="270">
        <v>11.8</v>
      </c>
      <c r="F46" s="266">
        <v>7130</v>
      </c>
      <c r="G46" s="271"/>
      <c r="H46" s="266">
        <v>7130</v>
      </c>
      <c r="I46" s="266">
        <v>240.39874183674073</v>
      </c>
      <c r="K46" s="125">
        <f t="shared" si="0"/>
        <v>199.45332772332583</v>
      </c>
      <c r="L46" s="126">
        <f t="shared" si="1"/>
        <v>16.902824383332696</v>
      </c>
    </row>
    <row r="47" spans="1:12" ht="14.25" x14ac:dyDescent="0.2">
      <c r="A47" s="10">
        <v>42045</v>
      </c>
      <c r="B47" s="266">
        <v>0</v>
      </c>
      <c r="C47" s="270">
        <v>0</v>
      </c>
      <c r="D47" s="274"/>
      <c r="E47" s="270"/>
      <c r="F47" s="266"/>
      <c r="G47" s="271"/>
      <c r="H47" s="266"/>
      <c r="I47" s="266">
        <v>0</v>
      </c>
      <c r="K47" s="125">
        <f t="shared" si="0"/>
        <v>0</v>
      </c>
      <c r="L47" s="126">
        <f t="shared" si="1"/>
        <v>0</v>
      </c>
    </row>
    <row r="48" spans="1:12" ht="14.25" x14ac:dyDescent="0.2">
      <c r="A48" s="10">
        <v>42046</v>
      </c>
      <c r="B48" s="266">
        <v>0</v>
      </c>
      <c r="C48" s="270">
        <v>0</v>
      </c>
      <c r="D48" s="274"/>
      <c r="E48" s="270"/>
      <c r="F48" s="266"/>
      <c r="G48" s="271"/>
      <c r="H48" s="266"/>
      <c r="I48" s="266">
        <v>0</v>
      </c>
      <c r="K48" s="125">
        <f t="shared" si="0"/>
        <v>0</v>
      </c>
      <c r="L48" s="126">
        <f t="shared" si="1"/>
        <v>0</v>
      </c>
    </row>
    <row r="49" spans="1:12" ht="14.25" x14ac:dyDescent="0.2">
      <c r="A49" s="10">
        <v>42047</v>
      </c>
      <c r="B49" s="266">
        <v>0</v>
      </c>
      <c r="C49" s="270">
        <v>0</v>
      </c>
      <c r="D49" s="274"/>
      <c r="E49" s="270"/>
      <c r="F49" s="266"/>
      <c r="G49" s="271"/>
      <c r="H49" s="266"/>
      <c r="I49" s="266">
        <v>0</v>
      </c>
      <c r="K49" s="125">
        <f t="shared" si="0"/>
        <v>0</v>
      </c>
      <c r="L49" s="126">
        <f t="shared" si="1"/>
        <v>0</v>
      </c>
    </row>
    <row r="50" spans="1:12" ht="14.25" x14ac:dyDescent="0.2">
      <c r="A50" s="10">
        <v>42048</v>
      </c>
      <c r="B50" s="266">
        <v>0</v>
      </c>
      <c r="C50" s="270">
        <v>0</v>
      </c>
      <c r="D50" s="274"/>
      <c r="E50" s="270"/>
      <c r="F50" s="266"/>
      <c r="G50" s="271"/>
      <c r="H50" s="266"/>
      <c r="I50" s="266">
        <v>0</v>
      </c>
      <c r="K50" s="125">
        <f t="shared" si="0"/>
        <v>0</v>
      </c>
      <c r="L50" s="126">
        <f t="shared" si="1"/>
        <v>0</v>
      </c>
    </row>
    <row r="51" spans="1:12" ht="14.25" x14ac:dyDescent="0.2">
      <c r="A51" s="10">
        <v>42049</v>
      </c>
      <c r="B51" s="266">
        <v>0.1241114749999624</v>
      </c>
      <c r="C51" s="270">
        <v>0.24617511066242542</v>
      </c>
      <c r="D51" s="274">
        <v>3.1E-2</v>
      </c>
      <c r="E51" s="270">
        <v>13.9</v>
      </c>
      <c r="F51" s="266">
        <v>7650</v>
      </c>
      <c r="G51" s="271"/>
      <c r="H51" s="266">
        <v>7650</v>
      </c>
      <c r="I51" s="266">
        <v>1.8938987326841268</v>
      </c>
      <c r="K51" s="125">
        <f t="shared" si="0"/>
        <v>1.7251495024994774</v>
      </c>
      <c r="L51" s="126">
        <f t="shared" si="1"/>
        <v>0.1241114749999624</v>
      </c>
    </row>
    <row r="52" spans="1:12" ht="14.25" x14ac:dyDescent="0.2">
      <c r="A52" s="10">
        <v>42050</v>
      </c>
      <c r="B52" s="266">
        <v>0</v>
      </c>
      <c r="C52" s="270">
        <v>0</v>
      </c>
      <c r="D52" s="274"/>
      <c r="E52" s="270"/>
      <c r="F52" s="266"/>
      <c r="G52" s="271"/>
      <c r="H52" s="266"/>
      <c r="I52" s="266">
        <v>0</v>
      </c>
      <c r="K52" s="125">
        <f t="shared" si="0"/>
        <v>0</v>
      </c>
      <c r="L52" s="126">
        <f t="shared" si="1"/>
        <v>0</v>
      </c>
    </row>
    <row r="53" spans="1:12" ht="14.25" x14ac:dyDescent="0.2">
      <c r="A53" s="10">
        <v>42051</v>
      </c>
      <c r="B53" s="266">
        <v>0</v>
      </c>
      <c r="C53" s="270">
        <v>0</v>
      </c>
      <c r="D53" s="274"/>
      <c r="E53" s="270"/>
      <c r="F53" s="266"/>
      <c r="G53" s="271"/>
      <c r="H53" s="266"/>
      <c r="I53" s="266">
        <v>0</v>
      </c>
      <c r="K53" s="125">
        <f t="shared" si="0"/>
        <v>0</v>
      </c>
      <c r="L53" s="126">
        <f t="shared" si="1"/>
        <v>0</v>
      </c>
    </row>
    <row r="54" spans="1:12" ht="14.25" x14ac:dyDescent="0.2">
      <c r="A54" s="10">
        <v>42052</v>
      </c>
      <c r="B54" s="266">
        <v>0</v>
      </c>
      <c r="C54" s="270">
        <v>0</v>
      </c>
      <c r="D54" s="274"/>
      <c r="E54" s="270"/>
      <c r="F54" s="266"/>
      <c r="G54" s="271"/>
      <c r="H54" s="266"/>
      <c r="I54" s="266">
        <v>0</v>
      </c>
      <c r="K54" s="125">
        <f t="shared" si="0"/>
        <v>0</v>
      </c>
      <c r="L54" s="126">
        <f t="shared" si="1"/>
        <v>0</v>
      </c>
    </row>
    <row r="55" spans="1:12" ht="14.25" x14ac:dyDescent="0.2">
      <c r="A55" s="10">
        <v>42053</v>
      </c>
      <c r="B55" s="266">
        <v>0</v>
      </c>
      <c r="C55" s="270">
        <v>0</v>
      </c>
      <c r="D55" s="274"/>
      <c r="E55" s="270"/>
      <c r="F55" s="266"/>
      <c r="G55" s="271"/>
      <c r="H55" s="266"/>
      <c r="I55" s="266">
        <v>0</v>
      </c>
      <c r="K55" s="125">
        <f t="shared" si="0"/>
        <v>0</v>
      </c>
      <c r="L55" s="126">
        <f t="shared" si="1"/>
        <v>0</v>
      </c>
    </row>
    <row r="56" spans="1:12" ht="14.25" x14ac:dyDescent="0.2">
      <c r="A56" s="10">
        <v>42054</v>
      </c>
      <c r="B56" s="266">
        <v>0</v>
      </c>
      <c r="C56" s="270">
        <v>0</v>
      </c>
      <c r="D56" s="274"/>
      <c r="E56" s="270"/>
      <c r="F56" s="266"/>
      <c r="G56" s="271"/>
      <c r="H56" s="266"/>
      <c r="I56" s="266">
        <v>0</v>
      </c>
      <c r="K56" s="125">
        <f t="shared" si="0"/>
        <v>0</v>
      </c>
      <c r="L56" s="126">
        <f t="shared" si="1"/>
        <v>0</v>
      </c>
    </row>
    <row r="57" spans="1:12" ht="14.25" x14ac:dyDescent="0.2">
      <c r="A57" s="10">
        <v>42055</v>
      </c>
      <c r="B57" s="266">
        <v>0</v>
      </c>
      <c r="C57" s="270">
        <v>0</v>
      </c>
      <c r="D57" s="274"/>
      <c r="E57" s="270"/>
      <c r="F57" s="266"/>
      <c r="G57" s="271"/>
      <c r="H57" s="266"/>
      <c r="I57" s="266">
        <v>0</v>
      </c>
      <c r="K57" s="125">
        <f t="shared" si="0"/>
        <v>0</v>
      </c>
      <c r="L57" s="126">
        <f t="shared" si="1"/>
        <v>0</v>
      </c>
    </row>
    <row r="58" spans="1:12" ht="14.25" x14ac:dyDescent="0.2">
      <c r="A58" s="10">
        <v>42056</v>
      </c>
      <c r="B58" s="266">
        <v>0.19762901666662858</v>
      </c>
      <c r="C58" s="270">
        <v>0.39199715455825779</v>
      </c>
      <c r="D58" s="274">
        <v>1.04E-2</v>
      </c>
      <c r="E58" s="270">
        <v>13.2</v>
      </c>
      <c r="F58" s="266">
        <v>7160</v>
      </c>
      <c r="G58" s="271"/>
      <c r="H58" s="266">
        <v>7160</v>
      </c>
      <c r="I58" s="266">
        <v>2.822585546523892</v>
      </c>
      <c r="K58" s="125">
        <f t="shared" si="0"/>
        <v>2.6087030199994969</v>
      </c>
      <c r="L58" s="126">
        <f t="shared" si="1"/>
        <v>0.19762901666662858</v>
      </c>
    </row>
    <row r="59" spans="1:12" ht="14.25" x14ac:dyDescent="0.2">
      <c r="A59" s="10">
        <v>42057</v>
      </c>
      <c r="B59" s="266">
        <v>2.8388790999997879</v>
      </c>
      <c r="C59" s="270">
        <v>5.6309166948495797</v>
      </c>
      <c r="D59" s="274">
        <v>1.61E-2</v>
      </c>
      <c r="E59" s="270">
        <v>24.2</v>
      </c>
      <c r="F59" s="266">
        <v>11200</v>
      </c>
      <c r="G59" s="271"/>
      <c r="H59" s="266">
        <v>11200</v>
      </c>
      <c r="I59" s="266">
        <v>63.423222053435197</v>
      </c>
      <c r="K59" s="125">
        <f t="shared" si="0"/>
        <v>68.700874219994873</v>
      </c>
      <c r="L59" s="126">
        <f t="shared" si="1"/>
        <v>2.8388790999997879</v>
      </c>
    </row>
    <row r="60" spans="1:12" ht="14.25" x14ac:dyDescent="0.2">
      <c r="A60" s="10">
        <v>42058</v>
      </c>
      <c r="B60" s="266">
        <v>13.910008524999455</v>
      </c>
      <c r="C60" s="270">
        <v>27.590501909336421</v>
      </c>
      <c r="D60" s="274">
        <v>1.6299999999999999E-2</v>
      </c>
      <c r="E60" s="270">
        <v>24.1</v>
      </c>
      <c r="F60" s="266">
        <v>11100</v>
      </c>
      <c r="G60" s="271"/>
      <c r="H60" s="266">
        <v>11100</v>
      </c>
      <c r="I60" s="266">
        <v>307.9879720665902</v>
      </c>
      <c r="K60" s="125">
        <f t="shared" si="0"/>
        <v>335.2312054524869</v>
      </c>
      <c r="L60" s="126">
        <f t="shared" si="1"/>
        <v>13.910008524999455</v>
      </c>
    </row>
    <row r="61" spans="1:12" ht="14.25" x14ac:dyDescent="0.2">
      <c r="A61" s="10">
        <v>42059</v>
      </c>
      <c r="B61" s="266">
        <v>27.464341466665697</v>
      </c>
      <c r="C61" s="270">
        <v>54.475521299131415</v>
      </c>
      <c r="D61" s="274">
        <v>1.7000000000000001E-2</v>
      </c>
      <c r="E61" s="270"/>
      <c r="F61" s="266"/>
      <c r="G61" s="271">
        <v>7000</v>
      </c>
      <c r="H61" s="266">
        <v>7000</v>
      </c>
      <c r="I61" s="266">
        <v>383.48696924779148</v>
      </c>
      <c r="K61" s="125">
        <f t="shared" si="0"/>
        <v>0</v>
      </c>
      <c r="L61" s="126">
        <f t="shared" si="1"/>
        <v>27.464341466665697</v>
      </c>
    </row>
    <row r="62" spans="1:12" ht="14.25" x14ac:dyDescent="0.2">
      <c r="A62" s="10">
        <v>42060</v>
      </c>
      <c r="B62" s="266">
        <v>21.019774324999251</v>
      </c>
      <c r="C62" s="270">
        <v>41.692722373636016</v>
      </c>
      <c r="D62" s="274">
        <v>2.2599999999999999E-2</v>
      </c>
      <c r="E62" s="270">
        <v>12.1</v>
      </c>
      <c r="F62" s="266">
        <v>6520</v>
      </c>
      <c r="G62" s="271"/>
      <c r="H62" s="266">
        <v>6520</v>
      </c>
      <c r="I62" s="266">
        <v>273.3751447484056</v>
      </c>
      <c r="K62" s="125">
        <f t="shared" si="0"/>
        <v>254.33926933249091</v>
      </c>
      <c r="L62" s="126">
        <f t="shared" si="1"/>
        <v>21.019774324999251</v>
      </c>
    </row>
    <row r="63" spans="1:12" ht="14.25" x14ac:dyDescent="0.2">
      <c r="A63" s="10">
        <v>42061</v>
      </c>
      <c r="B63" s="266">
        <v>23.562001949999175</v>
      </c>
      <c r="C63" s="270">
        <v>46.735230867823361</v>
      </c>
      <c r="D63" s="274">
        <v>2.9000000000000001E-2</v>
      </c>
      <c r="E63" s="270"/>
      <c r="F63" s="266"/>
      <c r="G63" s="271"/>
      <c r="H63" s="266">
        <v>6810</v>
      </c>
      <c r="I63" s="266">
        <v>320.06831298958491</v>
      </c>
      <c r="K63" s="125">
        <f t="shared" si="0"/>
        <v>0</v>
      </c>
      <c r="L63" s="126">
        <f t="shared" si="1"/>
        <v>23.562001949999175</v>
      </c>
    </row>
    <row r="64" spans="1:12" ht="14.25" x14ac:dyDescent="0.2">
      <c r="A64" s="10">
        <v>42062</v>
      </c>
      <c r="B64" s="266">
        <v>28.636012366665664</v>
      </c>
      <c r="C64" s="270">
        <v>56.799530529281348</v>
      </c>
      <c r="D64" s="274">
        <v>3.1E-2</v>
      </c>
      <c r="E64" s="270"/>
      <c r="F64" s="266"/>
      <c r="G64" s="271"/>
      <c r="H64" s="266">
        <v>6810</v>
      </c>
      <c r="I64" s="266">
        <v>388.99411808884486</v>
      </c>
      <c r="K64" s="125">
        <f t="shared" si="0"/>
        <v>0</v>
      </c>
      <c r="L64" s="126">
        <f t="shared" si="1"/>
        <v>28.636012366665664</v>
      </c>
    </row>
    <row r="65" spans="1:12" ht="14.25" x14ac:dyDescent="0.2">
      <c r="A65" s="10">
        <v>42063</v>
      </c>
      <c r="B65" s="266">
        <v>5.7639442416664188</v>
      </c>
      <c r="C65" s="270">
        <v>11.432783403345342</v>
      </c>
      <c r="D65" s="274">
        <v>2.4E-2</v>
      </c>
      <c r="E65" s="270"/>
      <c r="F65" s="266"/>
      <c r="G65" s="271"/>
      <c r="H65" s="266">
        <v>6810</v>
      </c>
      <c r="I65" s="266">
        <v>78.297927039950352</v>
      </c>
      <c r="K65" s="125">
        <f t="shared" si="0"/>
        <v>0</v>
      </c>
      <c r="L65" s="126">
        <f t="shared" si="1"/>
        <v>5.7639442416664188</v>
      </c>
    </row>
    <row r="66" spans="1:12" ht="14.25" x14ac:dyDescent="0.2">
      <c r="A66" s="10">
        <v>42064</v>
      </c>
      <c r="B66" s="266">
        <v>0</v>
      </c>
      <c r="C66" s="270">
        <v>0</v>
      </c>
      <c r="D66" s="274"/>
      <c r="E66" s="270"/>
      <c r="F66" s="266"/>
      <c r="G66" s="271"/>
      <c r="H66" s="266"/>
      <c r="I66" s="266">
        <v>0</v>
      </c>
      <c r="K66" s="125">
        <f t="shared" si="0"/>
        <v>0</v>
      </c>
      <c r="L66" s="126">
        <f t="shared" si="1"/>
        <v>0</v>
      </c>
    </row>
    <row r="67" spans="1:12" ht="14.25" x14ac:dyDescent="0.2">
      <c r="A67" s="10">
        <v>42065</v>
      </c>
      <c r="B67" s="266">
        <v>3.470199291666471</v>
      </c>
      <c r="C67" s="270">
        <v>6.8831402950204454</v>
      </c>
      <c r="D67" s="274">
        <v>2.3E-2</v>
      </c>
      <c r="E67" s="270"/>
      <c r="F67" s="266"/>
      <c r="G67" s="271"/>
      <c r="H67" s="266">
        <v>6810</v>
      </c>
      <c r="I67" s="266">
        <v>47.139493298504675</v>
      </c>
      <c r="K67" s="125">
        <f t="shared" si="0"/>
        <v>0</v>
      </c>
      <c r="L67" s="126">
        <f t="shared" si="1"/>
        <v>3.470199291666471</v>
      </c>
    </row>
    <row r="68" spans="1:12" ht="14.25" x14ac:dyDescent="0.2">
      <c r="A68" s="10">
        <v>42066</v>
      </c>
      <c r="B68" s="266">
        <v>16.879697416666051</v>
      </c>
      <c r="C68" s="270">
        <v>33.480879825957111</v>
      </c>
      <c r="D68" s="274">
        <v>2.5999999999999999E-2</v>
      </c>
      <c r="E68" s="270"/>
      <c r="F68" s="266"/>
      <c r="G68" s="271"/>
      <c r="H68" s="266">
        <v>6810</v>
      </c>
      <c r="I68" s="266">
        <v>229.29529873530748</v>
      </c>
      <c r="K68" s="125">
        <f t="shared" si="0"/>
        <v>0</v>
      </c>
      <c r="L68" s="126">
        <f t="shared" si="1"/>
        <v>16.879697416666051</v>
      </c>
    </row>
    <row r="69" spans="1:12" ht="14.25" x14ac:dyDescent="0.2">
      <c r="A69" s="10">
        <v>42067</v>
      </c>
      <c r="B69" s="266">
        <v>26.964360624999028</v>
      </c>
      <c r="C69" s="270">
        <v>53.483809299685575</v>
      </c>
      <c r="D69" s="274">
        <v>3.85E-2</v>
      </c>
      <c r="E69" s="270">
        <v>12.5</v>
      </c>
      <c r="F69" s="266">
        <v>6810</v>
      </c>
      <c r="G69" s="271">
        <v>6740</v>
      </c>
      <c r="H69" s="266">
        <v>6810</v>
      </c>
      <c r="I69" s="266">
        <v>366.28625336679136</v>
      </c>
      <c r="K69" s="125">
        <f t="shared" si="0"/>
        <v>337.05450781248783</v>
      </c>
      <c r="L69" s="126">
        <f t="shared" si="1"/>
        <v>26.964360624999028</v>
      </c>
    </row>
    <row r="70" spans="1:12" ht="14.25" x14ac:dyDescent="0.2">
      <c r="A70" s="10">
        <v>42068</v>
      </c>
      <c r="B70" s="266">
        <v>26.339849099999057</v>
      </c>
      <c r="C70" s="270">
        <v>52.245090689848134</v>
      </c>
      <c r="D70" s="274">
        <v>4.2999999999999997E-2</v>
      </c>
      <c r="E70" s="270"/>
      <c r="F70" s="266"/>
      <c r="G70" s="271"/>
      <c r="H70" s="266">
        <v>9640</v>
      </c>
      <c r="I70" s="266">
        <v>506.49329178639181</v>
      </c>
      <c r="K70" s="125">
        <f t="shared" si="0"/>
        <v>0</v>
      </c>
      <c r="L70" s="126">
        <f t="shared" si="1"/>
        <v>26.339849099999057</v>
      </c>
    </row>
    <row r="71" spans="1:12" ht="14.25" x14ac:dyDescent="0.2">
      <c r="A71" s="10">
        <v>42069</v>
      </c>
      <c r="B71" s="266">
        <v>23.100979624999187</v>
      </c>
      <c r="C71" s="270">
        <v>45.820793086185887</v>
      </c>
      <c r="D71" s="274">
        <v>3.9E-2</v>
      </c>
      <c r="E71" s="270"/>
      <c r="F71" s="266"/>
      <c r="G71" s="271"/>
      <c r="H71" s="266">
        <v>9640</v>
      </c>
      <c r="I71" s="266">
        <v>444.21253779151766</v>
      </c>
      <c r="K71" s="125">
        <f t="shared" ref="K71:K134" si="2">B71*E71</f>
        <v>0</v>
      </c>
      <c r="L71" s="126">
        <f t="shared" ref="L71:L134" si="3">B71</f>
        <v>23.100979624999187</v>
      </c>
    </row>
    <row r="72" spans="1:12" ht="14.25" x14ac:dyDescent="0.2">
      <c r="A72" s="10">
        <v>42070</v>
      </c>
      <c r="B72" s="266">
        <v>10.352949449999574</v>
      </c>
      <c r="C72" s="270">
        <v>20.535075234074156</v>
      </c>
      <c r="D72" s="274">
        <v>3.7999999999999999E-2</v>
      </c>
      <c r="E72" s="270"/>
      <c r="F72" s="266"/>
      <c r="G72" s="271"/>
      <c r="H72" s="266">
        <v>9640</v>
      </c>
      <c r="I72" s="266">
        <v>199.07856824542651</v>
      </c>
      <c r="K72" s="125">
        <f t="shared" si="2"/>
        <v>0</v>
      </c>
      <c r="L72" s="126">
        <f t="shared" si="3"/>
        <v>10.352949449999574</v>
      </c>
    </row>
    <row r="73" spans="1:12" ht="14.25" x14ac:dyDescent="0.2">
      <c r="A73" s="10">
        <v>42071</v>
      </c>
      <c r="B73" s="266">
        <v>0</v>
      </c>
      <c r="C73" s="270">
        <v>0</v>
      </c>
      <c r="D73" s="274"/>
      <c r="E73" s="270"/>
      <c r="F73" s="266"/>
      <c r="G73" s="271"/>
      <c r="H73" s="266"/>
      <c r="I73" s="266">
        <v>0</v>
      </c>
      <c r="K73" s="125">
        <f t="shared" si="2"/>
        <v>0</v>
      </c>
      <c r="L73" s="126">
        <f t="shared" si="3"/>
        <v>0</v>
      </c>
    </row>
    <row r="74" spans="1:12" ht="14.25" x14ac:dyDescent="0.2">
      <c r="A74" s="10">
        <v>42072</v>
      </c>
      <c r="B74" s="266">
        <v>0.37465942499991578</v>
      </c>
      <c r="C74" s="270">
        <v>0.74313696948733299</v>
      </c>
      <c r="D74" s="274">
        <v>3.4000000000000002E-2</v>
      </c>
      <c r="E74" s="270"/>
      <c r="F74" s="266"/>
      <c r="G74" s="271"/>
      <c r="H74" s="266">
        <v>9640</v>
      </c>
      <c r="I74" s="266">
        <v>7.2043877224418456</v>
      </c>
      <c r="K74" s="125">
        <f t="shared" si="2"/>
        <v>0</v>
      </c>
      <c r="L74" s="126">
        <f t="shared" si="3"/>
        <v>0.37465942499991578</v>
      </c>
    </row>
    <row r="75" spans="1:12" ht="14.25" x14ac:dyDescent="0.2">
      <c r="A75" s="10">
        <v>42073</v>
      </c>
      <c r="B75" s="266">
        <v>0.79991111666652281</v>
      </c>
      <c r="C75" s="270">
        <v>1.5866236999080481</v>
      </c>
      <c r="D75" s="274">
        <v>2.8000000000000001E-2</v>
      </c>
      <c r="E75" s="270"/>
      <c r="F75" s="266"/>
      <c r="G75" s="271"/>
      <c r="H75" s="266">
        <v>9640</v>
      </c>
      <c r="I75" s="266">
        <v>15.381622464077447</v>
      </c>
      <c r="K75" s="125">
        <f t="shared" si="2"/>
        <v>0</v>
      </c>
      <c r="L75" s="126">
        <f t="shared" si="3"/>
        <v>0.79991111666652281</v>
      </c>
    </row>
    <row r="76" spans="1:12" ht="14.25" x14ac:dyDescent="0.2">
      <c r="A76" s="10">
        <v>42074</v>
      </c>
      <c r="B76" s="266">
        <v>0.84889542499984627</v>
      </c>
      <c r="C76" s="270">
        <v>1.6837840754871951</v>
      </c>
      <c r="D76" s="274">
        <v>2.6499999999999999E-2</v>
      </c>
      <c r="E76" s="270">
        <v>19.5</v>
      </c>
      <c r="F76" s="266">
        <v>9640</v>
      </c>
      <c r="G76" s="271">
        <v>6460</v>
      </c>
      <c r="H76" s="266">
        <v>9640</v>
      </c>
      <c r="I76" s="266">
        <v>16.323549787936926</v>
      </c>
      <c r="K76" s="125">
        <f t="shared" si="2"/>
        <v>16.553460787497002</v>
      </c>
      <c r="L76" s="126">
        <f t="shared" si="3"/>
        <v>0.84889542499984627</v>
      </c>
    </row>
    <row r="77" spans="1:12" ht="14.25" x14ac:dyDescent="0.2">
      <c r="A77" s="10">
        <v>42075</v>
      </c>
      <c r="B77" s="266">
        <v>0.30448901666655481</v>
      </c>
      <c r="C77" s="270">
        <v>0.60395396455811146</v>
      </c>
      <c r="D77" s="274">
        <v>2.1000000000000001E-2</v>
      </c>
      <c r="E77" s="270"/>
      <c r="F77" s="266"/>
      <c r="G77" s="271"/>
      <c r="H77" s="266">
        <v>6970</v>
      </c>
      <c r="I77" s="266">
        <v>4.2333852376626471</v>
      </c>
      <c r="K77" s="125">
        <f t="shared" si="2"/>
        <v>0</v>
      </c>
      <c r="L77" s="126">
        <f t="shared" si="3"/>
        <v>0.30448901666655481</v>
      </c>
    </row>
    <row r="78" spans="1:12" ht="14.25" x14ac:dyDescent="0.2">
      <c r="A78" s="10">
        <v>42076</v>
      </c>
      <c r="B78" s="266">
        <v>0.28161238333321997</v>
      </c>
      <c r="C78" s="270">
        <v>0.55857816234144186</v>
      </c>
      <c r="D78" s="274">
        <v>1.9E-2</v>
      </c>
      <c r="E78" s="270"/>
      <c r="F78" s="266"/>
      <c r="G78" s="271"/>
      <c r="H78" s="266">
        <v>6970</v>
      </c>
      <c r="I78" s="266">
        <v>3.9153258117398519</v>
      </c>
      <c r="K78" s="125">
        <f t="shared" si="2"/>
        <v>0</v>
      </c>
      <c r="L78" s="126">
        <f t="shared" si="3"/>
        <v>0.28161238333321997</v>
      </c>
    </row>
    <row r="79" spans="1:12" ht="14.25" x14ac:dyDescent="0.2">
      <c r="A79" s="10">
        <v>42077</v>
      </c>
      <c r="B79" s="266">
        <v>2.2126061583331409</v>
      </c>
      <c r="C79" s="270">
        <v>4.3887043150537854</v>
      </c>
      <c r="D79" s="274">
        <v>1.7999999999999999E-2</v>
      </c>
      <c r="E79" s="270"/>
      <c r="F79" s="266"/>
      <c r="G79" s="271"/>
      <c r="H79" s="266">
        <v>6970</v>
      </c>
      <c r="I79" s="266">
        <v>30.762404338894623</v>
      </c>
      <c r="K79" s="125">
        <f t="shared" si="2"/>
        <v>0</v>
      </c>
      <c r="L79" s="126">
        <f t="shared" si="3"/>
        <v>2.2126061583331409</v>
      </c>
    </row>
    <row r="80" spans="1:12" ht="14.25" x14ac:dyDescent="0.2">
      <c r="A80" s="10">
        <v>42078</v>
      </c>
      <c r="B80" s="266">
        <v>5.8580328916663724</v>
      </c>
      <c r="C80" s="270">
        <v>11.619408240620251</v>
      </c>
      <c r="D80" s="274">
        <v>1.9E-2</v>
      </c>
      <c r="E80" s="270"/>
      <c r="F80" s="266"/>
      <c r="G80" s="271"/>
      <c r="H80" s="266">
        <v>6970</v>
      </c>
      <c r="I80" s="266">
        <v>81.445663416097275</v>
      </c>
      <c r="K80" s="125">
        <f t="shared" si="2"/>
        <v>0</v>
      </c>
      <c r="L80" s="126">
        <f t="shared" si="3"/>
        <v>5.8580328916663724</v>
      </c>
    </row>
    <row r="81" spans="1:12" ht="14.25" x14ac:dyDescent="0.2">
      <c r="A81" s="10">
        <v>42079</v>
      </c>
      <c r="B81" s="266">
        <v>7.4504003416663371</v>
      </c>
      <c r="C81" s="270">
        <v>14.777869077695181</v>
      </c>
      <c r="D81" s="274">
        <v>2.1999999999999999E-2</v>
      </c>
      <c r="E81" s="270"/>
      <c r="F81" s="266"/>
      <c r="G81" s="271"/>
      <c r="H81" s="266">
        <v>6970</v>
      </c>
      <c r="I81" s="266">
        <v>103.5847373622243</v>
      </c>
      <c r="K81" s="125">
        <f t="shared" si="2"/>
        <v>0</v>
      </c>
      <c r="L81" s="126">
        <f t="shared" si="3"/>
        <v>7.4504003416663371</v>
      </c>
    </row>
    <row r="82" spans="1:12" ht="14.25" x14ac:dyDescent="0.2">
      <c r="A82" s="10">
        <v>42080</v>
      </c>
      <c r="B82" s="266">
        <v>7.142435883333011</v>
      </c>
      <c r="C82" s="270">
        <v>14.167021574591027</v>
      </c>
      <c r="D82" s="274">
        <v>3.2000000000000001E-2</v>
      </c>
      <c r="E82" s="270"/>
      <c r="F82" s="266"/>
      <c r="G82" s="271"/>
      <c r="H82" s="266">
        <v>6970</v>
      </c>
      <c r="I82" s="266">
        <v>99.303032209421389</v>
      </c>
      <c r="K82" s="125">
        <f t="shared" si="2"/>
        <v>0</v>
      </c>
      <c r="L82" s="126">
        <f t="shared" si="3"/>
        <v>7.142435883333011</v>
      </c>
    </row>
    <row r="83" spans="1:12" ht="14.25" x14ac:dyDescent="0.2">
      <c r="A83" s="10">
        <v>42081</v>
      </c>
      <c r="B83" s="266">
        <v>6.6430824333330252</v>
      </c>
      <c r="C83" s="270">
        <v>13.176554006516056</v>
      </c>
      <c r="D83" s="274">
        <v>3.6999999999999998E-2</v>
      </c>
      <c r="E83" s="270"/>
      <c r="F83" s="266"/>
      <c r="G83" s="271">
        <v>6970</v>
      </c>
      <c r="H83" s="266">
        <v>6970</v>
      </c>
      <c r="I83" s="266">
        <v>92.360399116284768</v>
      </c>
      <c r="K83" s="125">
        <f t="shared" si="2"/>
        <v>0</v>
      </c>
      <c r="L83" s="126">
        <f t="shared" si="3"/>
        <v>6.6430824333330252</v>
      </c>
    </row>
    <row r="84" spans="1:12" ht="14.25" x14ac:dyDescent="0.2">
      <c r="A84" s="10">
        <v>42082</v>
      </c>
      <c r="B84" s="266">
        <v>7.356893249999664</v>
      </c>
      <c r="C84" s="270">
        <v>14.592397761374334</v>
      </c>
      <c r="D84" s="274">
        <v>4.4999999999999998E-2</v>
      </c>
      <c r="E84" s="270"/>
      <c r="F84" s="266"/>
      <c r="G84" s="271"/>
      <c r="H84" s="266">
        <v>6950</v>
      </c>
      <c r="I84" s="266">
        <v>101.9911855922908</v>
      </c>
      <c r="K84" s="125">
        <f t="shared" si="2"/>
        <v>0</v>
      </c>
      <c r="L84" s="126">
        <f t="shared" si="3"/>
        <v>7.356893249999664</v>
      </c>
    </row>
    <row r="85" spans="1:12" ht="14.25" x14ac:dyDescent="0.2">
      <c r="A85" s="10">
        <v>42083</v>
      </c>
      <c r="B85" s="266">
        <v>14.125314966666112</v>
      </c>
      <c r="C85" s="270">
        <v>28.017562236382233</v>
      </c>
      <c r="D85" s="274">
        <v>5.3999999999999999E-2</v>
      </c>
      <c r="E85" s="270"/>
      <c r="F85" s="266"/>
      <c r="G85" s="271"/>
      <c r="H85" s="266">
        <v>6950</v>
      </c>
      <c r="I85" s="266">
        <v>195.82418438854907</v>
      </c>
      <c r="K85" s="125">
        <f t="shared" si="2"/>
        <v>0</v>
      </c>
      <c r="L85" s="126">
        <f t="shared" si="3"/>
        <v>14.125314966666112</v>
      </c>
    </row>
    <row r="86" spans="1:12" ht="14.25" x14ac:dyDescent="0.2">
      <c r="A86" s="10">
        <v>42084</v>
      </c>
      <c r="B86" s="266">
        <v>23.672073949999159</v>
      </c>
      <c r="C86" s="270">
        <v>46.953558679823331</v>
      </c>
      <c r="D86" s="274">
        <v>4.7E-2</v>
      </c>
      <c r="E86" s="270"/>
      <c r="F86" s="266"/>
      <c r="G86" s="271"/>
      <c r="H86" s="266">
        <v>6950</v>
      </c>
      <c r="I86" s="266">
        <v>328.17424496256035</v>
      </c>
      <c r="K86" s="125">
        <f t="shared" si="2"/>
        <v>0</v>
      </c>
      <c r="L86" s="126">
        <f t="shared" si="3"/>
        <v>23.672073949999159</v>
      </c>
    </row>
    <row r="87" spans="1:12" ht="14.25" x14ac:dyDescent="0.2">
      <c r="A87" s="10">
        <v>42085</v>
      </c>
      <c r="B87" s="266">
        <v>28.367551074998985</v>
      </c>
      <c r="C87" s="270">
        <v>56.267037557260487</v>
      </c>
      <c r="D87" s="274">
        <v>3.9E-2</v>
      </c>
      <c r="E87" s="270"/>
      <c r="F87" s="266"/>
      <c r="G87" s="271"/>
      <c r="H87" s="266">
        <v>6950</v>
      </c>
      <c r="I87" s="266">
        <v>393.26928747935034</v>
      </c>
      <c r="K87" s="125">
        <f t="shared" si="2"/>
        <v>0</v>
      </c>
      <c r="L87" s="126">
        <f t="shared" si="3"/>
        <v>28.367551074998985</v>
      </c>
    </row>
    <row r="88" spans="1:12" ht="14.25" x14ac:dyDescent="0.2">
      <c r="A88" s="10">
        <v>42086</v>
      </c>
      <c r="B88" s="266">
        <v>25.864195738540811</v>
      </c>
      <c r="C88" s="270">
        <v>51.301632247395702</v>
      </c>
      <c r="D88" s="274">
        <v>0.04</v>
      </c>
      <c r="E88" s="270"/>
      <c r="F88" s="266"/>
      <c r="G88" s="271"/>
      <c r="H88" s="266">
        <v>6950</v>
      </c>
      <c r="I88" s="266">
        <v>358.56439642711592</v>
      </c>
      <c r="K88" s="125">
        <f t="shared" si="2"/>
        <v>0</v>
      </c>
      <c r="L88" s="126">
        <f t="shared" si="3"/>
        <v>25.864195738540811</v>
      </c>
    </row>
    <row r="89" spans="1:12" ht="14.25" x14ac:dyDescent="0.2">
      <c r="A89" s="10">
        <v>42087</v>
      </c>
      <c r="B89" s="266">
        <v>18.433748649999313</v>
      </c>
      <c r="C89" s="270">
        <v>36.563340447273639</v>
      </c>
      <c r="D89" s="274">
        <v>4.3999999999999997E-2</v>
      </c>
      <c r="E89" s="270"/>
      <c r="F89" s="266"/>
      <c r="G89" s="271"/>
      <c r="H89" s="266">
        <v>6950</v>
      </c>
      <c r="I89" s="266">
        <v>255.55350823172623</v>
      </c>
      <c r="K89" s="125">
        <f t="shared" si="2"/>
        <v>0</v>
      </c>
      <c r="L89" s="126">
        <f t="shared" si="3"/>
        <v>18.433748649999313</v>
      </c>
    </row>
    <row r="90" spans="1:12" ht="14.25" x14ac:dyDescent="0.2">
      <c r="A90" s="10">
        <v>42088</v>
      </c>
      <c r="B90" s="266">
        <v>16.125359349999389</v>
      </c>
      <c r="C90" s="270">
        <v>31.98465027072379</v>
      </c>
      <c r="D90" s="274">
        <v>3.9899999999999998E-2</v>
      </c>
      <c r="E90" s="270">
        <v>11.8</v>
      </c>
      <c r="F90" s="266">
        <v>6950</v>
      </c>
      <c r="G90" s="271">
        <v>6700</v>
      </c>
      <c r="H90" s="266">
        <v>6950</v>
      </c>
      <c r="I90" s="266">
        <v>223.5514995692298</v>
      </c>
      <c r="K90" s="125">
        <f t="shared" si="2"/>
        <v>190.2792403299928</v>
      </c>
      <c r="L90" s="126">
        <f t="shared" si="3"/>
        <v>16.125359349999389</v>
      </c>
    </row>
    <row r="91" spans="1:12" ht="14.25" x14ac:dyDescent="0.2">
      <c r="A91" s="10">
        <v>42089</v>
      </c>
      <c r="B91" s="266">
        <v>12.449320008332855</v>
      </c>
      <c r="C91" s="270">
        <v>24.693226236528218</v>
      </c>
      <c r="D91" s="274">
        <v>0.04</v>
      </c>
      <c r="E91" s="270"/>
      <c r="F91" s="266"/>
      <c r="G91" s="271"/>
      <c r="H91" s="266">
        <v>8600</v>
      </c>
      <c r="I91" s="266">
        <v>213.56371311443192</v>
      </c>
      <c r="K91" s="125">
        <f t="shared" si="2"/>
        <v>0</v>
      </c>
      <c r="L91" s="126">
        <f t="shared" si="3"/>
        <v>12.449320008332855</v>
      </c>
    </row>
    <row r="92" spans="1:12" ht="14.25" x14ac:dyDescent="0.2">
      <c r="A92" s="10">
        <v>42090</v>
      </c>
      <c r="B92" s="266">
        <v>0.19628324999996397</v>
      </c>
      <c r="C92" s="270">
        <v>0.38932782637492852</v>
      </c>
      <c r="D92" s="274">
        <v>3.5999999999999997E-2</v>
      </c>
      <c r="E92" s="270"/>
      <c r="F92" s="266"/>
      <c r="G92" s="271"/>
      <c r="H92" s="266">
        <v>8600</v>
      </c>
      <c r="I92" s="266">
        <v>3.3671702281010112</v>
      </c>
      <c r="K92" s="125">
        <f t="shared" si="2"/>
        <v>0</v>
      </c>
      <c r="L92" s="126">
        <f t="shared" si="3"/>
        <v>0.19628324999996397</v>
      </c>
    </row>
    <row r="93" spans="1:12" ht="14.25" x14ac:dyDescent="0.2">
      <c r="A93" s="10">
        <v>42091</v>
      </c>
      <c r="B93" s="266">
        <v>0</v>
      </c>
      <c r="C93" s="270">
        <v>0</v>
      </c>
      <c r="D93" s="274"/>
      <c r="E93" s="270"/>
      <c r="F93" s="266"/>
      <c r="G93" s="271"/>
      <c r="H93" s="266"/>
      <c r="I93" s="266">
        <v>0</v>
      </c>
      <c r="K93" s="125">
        <f t="shared" si="2"/>
        <v>0</v>
      </c>
      <c r="L93" s="126">
        <f t="shared" si="3"/>
        <v>0</v>
      </c>
    </row>
    <row r="94" spans="1:12" ht="14.25" x14ac:dyDescent="0.2">
      <c r="A94" s="10">
        <v>42092</v>
      </c>
      <c r="B94" s="266">
        <v>0</v>
      </c>
      <c r="C94" s="270">
        <v>0</v>
      </c>
      <c r="D94" s="274"/>
      <c r="E94" s="270"/>
      <c r="F94" s="266"/>
      <c r="G94" s="271"/>
      <c r="H94" s="266"/>
      <c r="I94" s="266">
        <v>0</v>
      </c>
      <c r="K94" s="125">
        <f t="shared" si="2"/>
        <v>0</v>
      </c>
      <c r="L94" s="126">
        <f t="shared" si="3"/>
        <v>0</v>
      </c>
    </row>
    <row r="95" spans="1:12" ht="14.25" x14ac:dyDescent="0.2">
      <c r="A95" s="10">
        <v>42093</v>
      </c>
      <c r="B95" s="266">
        <v>0</v>
      </c>
      <c r="C95" s="270">
        <v>0</v>
      </c>
      <c r="D95" s="274"/>
      <c r="E95" s="270"/>
      <c r="F95" s="266"/>
      <c r="G95" s="271"/>
      <c r="H95" s="266"/>
      <c r="I95" s="266">
        <v>0</v>
      </c>
      <c r="K95" s="125">
        <f t="shared" si="2"/>
        <v>0</v>
      </c>
      <c r="L95" s="126">
        <f t="shared" si="3"/>
        <v>0</v>
      </c>
    </row>
    <row r="96" spans="1:12" ht="14.25" x14ac:dyDescent="0.2">
      <c r="A96" s="10">
        <v>42094</v>
      </c>
      <c r="B96" s="266">
        <v>0</v>
      </c>
      <c r="C96" s="270">
        <v>0</v>
      </c>
      <c r="D96" s="274"/>
      <c r="E96" s="270"/>
      <c r="F96" s="266"/>
      <c r="G96" s="271"/>
      <c r="H96" s="266"/>
      <c r="I96" s="266">
        <v>0</v>
      </c>
      <c r="K96" s="125">
        <f t="shared" si="2"/>
        <v>0</v>
      </c>
      <c r="L96" s="126">
        <f t="shared" si="3"/>
        <v>0</v>
      </c>
    </row>
    <row r="97" spans="1:12" ht="14.25" x14ac:dyDescent="0.2">
      <c r="A97" s="10">
        <v>42095</v>
      </c>
      <c r="B97" s="266">
        <v>0</v>
      </c>
      <c r="C97" s="270">
        <v>0</v>
      </c>
      <c r="D97" s="274"/>
      <c r="E97" s="270"/>
      <c r="F97" s="266"/>
      <c r="G97" s="271"/>
      <c r="H97" s="266"/>
      <c r="I97" s="266">
        <v>0</v>
      </c>
      <c r="K97" s="125">
        <f t="shared" si="2"/>
        <v>0</v>
      </c>
      <c r="L97" s="126">
        <f t="shared" si="3"/>
        <v>0</v>
      </c>
    </row>
    <row r="98" spans="1:12" ht="14.25" x14ac:dyDescent="0.2">
      <c r="A98" s="10">
        <v>42096</v>
      </c>
      <c r="B98" s="266">
        <v>0</v>
      </c>
      <c r="C98" s="270">
        <v>0</v>
      </c>
      <c r="D98" s="274"/>
      <c r="E98" s="270"/>
      <c r="F98" s="266"/>
      <c r="G98" s="271"/>
      <c r="H98" s="266"/>
      <c r="I98" s="266">
        <v>0</v>
      </c>
      <c r="K98" s="125">
        <f t="shared" si="2"/>
        <v>0</v>
      </c>
      <c r="L98" s="126">
        <f t="shared" si="3"/>
        <v>0</v>
      </c>
    </row>
    <row r="99" spans="1:12" ht="14.25" x14ac:dyDescent="0.2">
      <c r="A99" s="10">
        <v>42097</v>
      </c>
      <c r="B99" s="266">
        <v>0</v>
      </c>
      <c r="C99" s="270">
        <v>0</v>
      </c>
      <c r="D99" s="274"/>
      <c r="E99" s="270"/>
      <c r="F99" s="266"/>
      <c r="G99" s="271"/>
      <c r="H99" s="266"/>
      <c r="I99" s="266">
        <v>0</v>
      </c>
      <c r="K99" s="125">
        <f t="shared" si="2"/>
        <v>0</v>
      </c>
      <c r="L99" s="126">
        <f t="shared" si="3"/>
        <v>0</v>
      </c>
    </row>
    <row r="100" spans="1:12" ht="14.25" x14ac:dyDescent="0.2">
      <c r="A100" s="10">
        <v>42098</v>
      </c>
      <c r="B100" s="266">
        <v>0</v>
      </c>
      <c r="C100" s="270">
        <v>0</v>
      </c>
      <c r="D100" s="274"/>
      <c r="E100" s="270"/>
      <c r="F100" s="266"/>
      <c r="G100" s="271"/>
      <c r="H100" s="266"/>
      <c r="I100" s="266">
        <v>0</v>
      </c>
      <c r="K100" s="125">
        <f t="shared" si="2"/>
        <v>0</v>
      </c>
      <c r="L100" s="126">
        <f t="shared" si="3"/>
        <v>0</v>
      </c>
    </row>
    <row r="101" spans="1:12" ht="14.25" x14ac:dyDescent="0.2">
      <c r="A101" s="10">
        <v>42099</v>
      </c>
      <c r="B101" s="266">
        <v>0</v>
      </c>
      <c r="C101" s="270">
        <v>0</v>
      </c>
      <c r="D101" s="274"/>
      <c r="E101" s="270"/>
      <c r="F101" s="266"/>
      <c r="G101" s="271"/>
      <c r="H101" s="266"/>
      <c r="I101" s="266">
        <v>0</v>
      </c>
      <c r="K101" s="125">
        <f t="shared" si="2"/>
        <v>0</v>
      </c>
      <c r="L101" s="126">
        <f t="shared" si="3"/>
        <v>0</v>
      </c>
    </row>
    <row r="102" spans="1:12" ht="14.25" x14ac:dyDescent="0.2">
      <c r="A102" s="10">
        <v>42100</v>
      </c>
      <c r="B102" s="266">
        <v>0</v>
      </c>
      <c r="C102" s="270">
        <v>0</v>
      </c>
      <c r="D102" s="274"/>
      <c r="E102" s="270"/>
      <c r="F102" s="266"/>
      <c r="G102" s="271"/>
      <c r="H102" s="266"/>
      <c r="I102" s="266">
        <v>0</v>
      </c>
      <c r="K102" s="125">
        <f t="shared" si="2"/>
        <v>0</v>
      </c>
      <c r="L102" s="126">
        <f t="shared" si="3"/>
        <v>0</v>
      </c>
    </row>
    <row r="103" spans="1:12" ht="14.25" x14ac:dyDescent="0.2">
      <c r="A103" s="10">
        <v>42101</v>
      </c>
      <c r="B103" s="266">
        <v>0</v>
      </c>
      <c r="C103" s="270">
        <v>0</v>
      </c>
      <c r="D103" s="274"/>
      <c r="E103" s="270"/>
      <c r="F103" s="266"/>
      <c r="G103" s="271"/>
      <c r="H103" s="266"/>
      <c r="I103" s="266">
        <v>0</v>
      </c>
      <c r="K103" s="125">
        <f t="shared" si="2"/>
        <v>0</v>
      </c>
      <c r="L103" s="126">
        <f t="shared" si="3"/>
        <v>0</v>
      </c>
    </row>
    <row r="104" spans="1:12" ht="14.25" x14ac:dyDescent="0.2">
      <c r="A104" s="10">
        <v>42102</v>
      </c>
      <c r="B104" s="266">
        <v>3.655942749999824</v>
      </c>
      <c r="C104" s="270">
        <v>7.2515624446246507</v>
      </c>
      <c r="D104" s="274">
        <v>8.9300000000000004E-3</v>
      </c>
      <c r="E104" s="270">
        <v>16.899999999999999</v>
      </c>
      <c r="F104" s="266">
        <v>9280</v>
      </c>
      <c r="G104" s="271">
        <v>8980</v>
      </c>
      <c r="H104" s="266">
        <v>9280</v>
      </c>
      <c r="I104" s="266">
        <v>67.675386353208168</v>
      </c>
      <c r="K104" s="125">
        <f t="shared" si="2"/>
        <v>61.785432474997023</v>
      </c>
      <c r="L104" s="126">
        <f t="shared" si="3"/>
        <v>3.655942749999824</v>
      </c>
    </row>
    <row r="105" spans="1:12" ht="14.25" x14ac:dyDescent="0.2">
      <c r="A105" s="10">
        <v>42103</v>
      </c>
      <c r="B105" s="266">
        <v>9.6870638166662708</v>
      </c>
      <c r="C105" s="270">
        <v>19.214291080357548</v>
      </c>
      <c r="D105" s="274">
        <v>0.03</v>
      </c>
      <c r="E105" s="270"/>
      <c r="F105" s="266"/>
      <c r="G105" s="271"/>
      <c r="H105" s="266">
        <v>8110</v>
      </c>
      <c r="I105" s="266">
        <v>156.70988657944491</v>
      </c>
      <c r="K105" s="125">
        <f t="shared" si="2"/>
        <v>0</v>
      </c>
      <c r="L105" s="126">
        <f t="shared" si="3"/>
        <v>9.6870638166662708</v>
      </c>
    </row>
    <row r="106" spans="1:12" ht="14.25" x14ac:dyDescent="0.2">
      <c r="A106" s="10">
        <v>42104</v>
      </c>
      <c r="B106" s="266">
        <v>6.1867599416663737</v>
      </c>
      <c r="C106" s="270">
        <v>12.271438344295252</v>
      </c>
      <c r="D106" s="274">
        <v>3.5000000000000003E-2</v>
      </c>
      <c r="E106" s="270"/>
      <c r="F106" s="266"/>
      <c r="G106" s="271"/>
      <c r="H106" s="266">
        <v>8110</v>
      </c>
      <c r="I106" s="266">
        <v>100.08465589797733</v>
      </c>
      <c r="K106" s="125">
        <f t="shared" si="2"/>
        <v>0</v>
      </c>
      <c r="L106" s="126">
        <f t="shared" si="3"/>
        <v>6.1867599416663737</v>
      </c>
    </row>
    <row r="107" spans="1:12" ht="14.25" x14ac:dyDescent="0.2">
      <c r="A107" s="10">
        <v>42105</v>
      </c>
      <c r="B107" s="266">
        <v>6.7670984249996886</v>
      </c>
      <c r="C107" s="270">
        <v>13.422539725986883</v>
      </c>
      <c r="D107" s="274">
        <v>3.2000000000000001E-2</v>
      </c>
      <c r="E107" s="270"/>
      <c r="F107" s="266"/>
      <c r="G107" s="271"/>
      <c r="H107" s="266">
        <v>8110</v>
      </c>
      <c r="I107" s="266">
        <v>109.47292664977971</v>
      </c>
      <c r="K107" s="125">
        <f t="shared" si="2"/>
        <v>0</v>
      </c>
      <c r="L107" s="126">
        <f t="shared" si="3"/>
        <v>6.7670984249996886</v>
      </c>
    </row>
    <row r="108" spans="1:12" ht="14.25" x14ac:dyDescent="0.2">
      <c r="A108" s="10">
        <v>42106</v>
      </c>
      <c r="B108" s="266">
        <v>5.0528231249997235</v>
      </c>
      <c r="C108" s="270">
        <v>10.022274668436951</v>
      </c>
      <c r="D108" s="274">
        <v>3.4000000000000002E-2</v>
      </c>
      <c r="E108" s="270"/>
      <c r="F108" s="266"/>
      <c r="G108" s="271"/>
      <c r="H108" s="266">
        <v>8110</v>
      </c>
      <c r="I108" s="266">
        <v>81.740696026219055</v>
      </c>
      <c r="K108" s="125">
        <f t="shared" si="2"/>
        <v>0</v>
      </c>
      <c r="L108" s="126">
        <f t="shared" si="3"/>
        <v>5.0528231249997235</v>
      </c>
    </row>
    <row r="109" spans="1:12" ht="14.25" x14ac:dyDescent="0.2">
      <c r="A109" s="10">
        <v>42107</v>
      </c>
      <c r="B109" s="266">
        <v>6.0674236333330391</v>
      </c>
      <c r="C109" s="270">
        <v>12.034734776716084</v>
      </c>
      <c r="D109" s="274">
        <v>3.3000000000000002E-2</v>
      </c>
      <c r="E109" s="270"/>
      <c r="F109" s="266"/>
      <c r="G109" s="271"/>
      <c r="H109" s="266">
        <v>8110</v>
      </c>
      <c r="I109" s="266">
        <v>98.154124655729134</v>
      </c>
      <c r="K109" s="125">
        <f t="shared" si="2"/>
        <v>0</v>
      </c>
      <c r="L109" s="126">
        <f t="shared" si="3"/>
        <v>6.0674236333330391</v>
      </c>
    </row>
    <row r="110" spans="1:12" ht="14.25" x14ac:dyDescent="0.2">
      <c r="A110" s="10">
        <v>42108</v>
      </c>
      <c r="B110" s="266">
        <v>4.8774750499997337</v>
      </c>
      <c r="C110" s="270">
        <v>9.6744717616744715</v>
      </c>
      <c r="D110" s="274">
        <v>3.3000000000000002E-2</v>
      </c>
      <c r="E110" s="270"/>
      <c r="F110" s="266"/>
      <c r="G110" s="271"/>
      <c r="H110" s="266">
        <v>8110</v>
      </c>
      <c r="I110" s="266">
        <v>78.904049394667396</v>
      </c>
      <c r="K110" s="125">
        <f t="shared" si="2"/>
        <v>0</v>
      </c>
      <c r="L110" s="126">
        <f t="shared" si="3"/>
        <v>4.8774750499997337</v>
      </c>
    </row>
    <row r="111" spans="1:12" ht="14.25" x14ac:dyDescent="0.2">
      <c r="A111" s="10">
        <v>42109</v>
      </c>
      <c r="B111" s="266">
        <v>2.8885319749997858</v>
      </c>
      <c r="C111" s="270">
        <v>5.7294031724120753</v>
      </c>
      <c r="D111" s="274">
        <v>3.0099999999999998E-2</v>
      </c>
      <c r="E111" s="270">
        <v>15.5</v>
      </c>
      <c r="F111" s="266">
        <v>8110</v>
      </c>
      <c r="G111" s="271">
        <v>7100</v>
      </c>
      <c r="H111" s="266">
        <v>8110</v>
      </c>
      <c r="I111" s="266">
        <v>46.728454230323891</v>
      </c>
      <c r="K111" s="125">
        <f t="shared" si="2"/>
        <v>44.772245612496683</v>
      </c>
      <c r="L111" s="126">
        <f t="shared" si="3"/>
        <v>2.8885319749997858</v>
      </c>
    </row>
    <row r="112" spans="1:12" ht="14.25" x14ac:dyDescent="0.2">
      <c r="A112" s="10">
        <v>42110</v>
      </c>
      <c r="B112" s="266">
        <v>2.4581797916664683</v>
      </c>
      <c r="C112" s="270">
        <v>4.8757996167704398</v>
      </c>
      <c r="D112" s="274">
        <v>2.3E-2</v>
      </c>
      <c r="E112" s="270"/>
      <c r="F112" s="266"/>
      <c r="G112" s="271"/>
      <c r="H112" s="266">
        <v>8800</v>
      </c>
      <c r="I112" s="266">
        <v>43.149890454891967</v>
      </c>
      <c r="K112" s="125">
        <f t="shared" si="2"/>
        <v>0</v>
      </c>
      <c r="L112" s="126">
        <f t="shared" si="3"/>
        <v>2.4581797916664683</v>
      </c>
    </row>
    <row r="113" spans="1:12" ht="14.25" x14ac:dyDescent="0.2">
      <c r="A113" s="10">
        <v>42111</v>
      </c>
      <c r="B113" s="266">
        <v>0</v>
      </c>
      <c r="C113" s="270">
        <v>0</v>
      </c>
      <c r="D113" s="274"/>
      <c r="E113" s="270"/>
      <c r="F113" s="266"/>
      <c r="G113" s="271"/>
      <c r="H113" s="266"/>
      <c r="I113" s="266">
        <v>0</v>
      </c>
      <c r="K113" s="125">
        <f t="shared" si="2"/>
        <v>0</v>
      </c>
      <c r="L113" s="126">
        <f t="shared" si="3"/>
        <v>0</v>
      </c>
    </row>
    <row r="114" spans="1:12" ht="14.25" x14ac:dyDescent="0.2">
      <c r="A114" s="10">
        <v>42112</v>
      </c>
      <c r="B114" s="266">
        <v>0</v>
      </c>
      <c r="C114" s="270">
        <v>0</v>
      </c>
      <c r="D114" s="274"/>
      <c r="E114" s="270"/>
      <c r="F114" s="266"/>
      <c r="G114" s="271"/>
      <c r="H114" s="266"/>
      <c r="I114" s="266">
        <v>0</v>
      </c>
      <c r="K114" s="125">
        <f t="shared" si="2"/>
        <v>0</v>
      </c>
      <c r="L114" s="126">
        <f t="shared" si="3"/>
        <v>0</v>
      </c>
    </row>
    <row r="115" spans="1:12" ht="14.25" x14ac:dyDescent="0.2">
      <c r="A115" s="10">
        <v>42113</v>
      </c>
      <c r="B115" s="266">
        <v>0</v>
      </c>
      <c r="C115" s="270">
        <v>0</v>
      </c>
      <c r="D115" s="274"/>
      <c r="E115" s="270"/>
      <c r="F115" s="266"/>
      <c r="G115" s="271"/>
      <c r="H115" s="266"/>
      <c r="I115" s="266">
        <v>0</v>
      </c>
      <c r="K115" s="125">
        <f t="shared" si="2"/>
        <v>0</v>
      </c>
      <c r="L115" s="126">
        <f t="shared" si="3"/>
        <v>0</v>
      </c>
    </row>
    <row r="116" spans="1:12" ht="14.25" x14ac:dyDescent="0.2">
      <c r="A116" s="10">
        <v>42114</v>
      </c>
      <c r="B116" s="266">
        <v>0</v>
      </c>
      <c r="C116" s="270">
        <v>0</v>
      </c>
      <c r="D116" s="274"/>
      <c r="E116" s="270"/>
      <c r="F116" s="266"/>
      <c r="G116" s="271"/>
      <c r="H116" s="266"/>
      <c r="I116" s="266">
        <v>0</v>
      </c>
      <c r="K116" s="125">
        <f t="shared" si="2"/>
        <v>0</v>
      </c>
      <c r="L116" s="126">
        <f t="shared" si="3"/>
        <v>0</v>
      </c>
    </row>
    <row r="117" spans="1:12" ht="14.25" x14ac:dyDescent="0.2">
      <c r="A117" s="10">
        <v>42115</v>
      </c>
      <c r="B117" s="266">
        <v>0</v>
      </c>
      <c r="C117" s="270">
        <v>0</v>
      </c>
      <c r="D117" s="274"/>
      <c r="E117" s="270"/>
      <c r="F117" s="266"/>
      <c r="G117" s="271"/>
      <c r="H117" s="266"/>
      <c r="I117" s="266">
        <v>0</v>
      </c>
      <c r="K117" s="125">
        <f t="shared" si="2"/>
        <v>0</v>
      </c>
      <c r="L117" s="126">
        <f t="shared" si="3"/>
        <v>0</v>
      </c>
    </row>
    <row r="118" spans="1:12" ht="14.25" x14ac:dyDescent="0.2">
      <c r="A118" s="10">
        <v>42116</v>
      </c>
      <c r="B118" s="266">
        <v>0</v>
      </c>
      <c r="C118" s="270">
        <v>0</v>
      </c>
      <c r="D118" s="274"/>
      <c r="E118" s="270"/>
      <c r="F118" s="266"/>
      <c r="G118" s="271"/>
      <c r="H118" s="266"/>
      <c r="I118" s="266">
        <v>0</v>
      </c>
      <c r="K118" s="125">
        <f t="shared" si="2"/>
        <v>0</v>
      </c>
      <c r="L118" s="126">
        <f t="shared" si="3"/>
        <v>0</v>
      </c>
    </row>
    <row r="119" spans="1:12" ht="14.25" x14ac:dyDescent="0.2">
      <c r="A119" s="10">
        <v>42117</v>
      </c>
      <c r="B119" s="266">
        <v>0</v>
      </c>
      <c r="C119" s="270">
        <v>0</v>
      </c>
      <c r="D119" s="274"/>
      <c r="E119" s="270"/>
      <c r="F119" s="266"/>
      <c r="G119" s="271"/>
      <c r="H119" s="266"/>
      <c r="I119" s="266">
        <v>0</v>
      </c>
      <c r="K119" s="125">
        <f t="shared" si="2"/>
        <v>0</v>
      </c>
      <c r="L119" s="126">
        <f t="shared" si="3"/>
        <v>0</v>
      </c>
    </row>
    <row r="120" spans="1:12" ht="14.25" x14ac:dyDescent="0.2">
      <c r="A120" s="10">
        <v>42118</v>
      </c>
      <c r="B120" s="266">
        <v>0</v>
      </c>
      <c r="C120" s="270">
        <v>0</v>
      </c>
      <c r="D120" s="274"/>
      <c r="E120" s="270"/>
      <c r="F120" s="266"/>
      <c r="G120" s="271"/>
      <c r="H120" s="266"/>
      <c r="I120" s="266">
        <v>0</v>
      </c>
      <c r="K120" s="125">
        <f t="shared" si="2"/>
        <v>0</v>
      </c>
      <c r="L120" s="126">
        <f t="shared" si="3"/>
        <v>0</v>
      </c>
    </row>
    <row r="121" spans="1:12" ht="14.25" x14ac:dyDescent="0.2">
      <c r="A121" s="10">
        <v>42119</v>
      </c>
      <c r="B121" s="266">
        <v>0</v>
      </c>
      <c r="C121" s="270">
        <v>0</v>
      </c>
      <c r="D121" s="274"/>
      <c r="E121" s="270"/>
      <c r="F121" s="266"/>
      <c r="G121" s="271"/>
      <c r="H121" s="266"/>
      <c r="I121" s="266">
        <v>0</v>
      </c>
      <c r="K121" s="125">
        <f t="shared" si="2"/>
        <v>0</v>
      </c>
      <c r="L121" s="126">
        <f t="shared" si="3"/>
        <v>0</v>
      </c>
    </row>
    <row r="122" spans="1:12" ht="14.25" x14ac:dyDescent="0.2">
      <c r="A122" s="10">
        <v>42120</v>
      </c>
      <c r="B122" s="266">
        <v>0</v>
      </c>
      <c r="C122" s="270">
        <v>0</v>
      </c>
      <c r="D122" s="274"/>
      <c r="E122" s="270"/>
      <c r="F122" s="266"/>
      <c r="G122" s="271"/>
      <c r="H122" s="266"/>
      <c r="I122" s="266">
        <v>0</v>
      </c>
      <c r="K122" s="125">
        <f t="shared" si="2"/>
        <v>0</v>
      </c>
      <c r="L122" s="126">
        <f t="shared" si="3"/>
        <v>0</v>
      </c>
    </row>
    <row r="123" spans="1:12" ht="14.25" x14ac:dyDescent="0.2">
      <c r="A123" s="10">
        <v>42121</v>
      </c>
      <c r="B123" s="266">
        <v>0</v>
      </c>
      <c r="C123" s="270">
        <v>0</v>
      </c>
      <c r="D123" s="274"/>
      <c r="E123" s="270"/>
      <c r="F123" s="266"/>
      <c r="G123" s="271"/>
      <c r="H123" s="266"/>
      <c r="I123" s="266">
        <v>0</v>
      </c>
      <c r="K123" s="125">
        <f t="shared" si="2"/>
        <v>0</v>
      </c>
      <c r="L123" s="126">
        <f t="shared" si="3"/>
        <v>0</v>
      </c>
    </row>
    <row r="124" spans="1:12" ht="14.25" x14ac:dyDescent="0.2">
      <c r="A124" s="10">
        <v>42122</v>
      </c>
      <c r="B124" s="266">
        <v>0</v>
      </c>
      <c r="C124" s="270">
        <v>0</v>
      </c>
      <c r="D124" s="274"/>
      <c r="E124" s="270"/>
      <c r="F124" s="266"/>
      <c r="G124" s="271"/>
      <c r="H124" s="266"/>
      <c r="I124" s="266">
        <v>0</v>
      </c>
      <c r="K124" s="125">
        <f t="shared" si="2"/>
        <v>0</v>
      </c>
      <c r="L124" s="126">
        <f t="shared" si="3"/>
        <v>0</v>
      </c>
    </row>
    <row r="125" spans="1:12" ht="14.25" x14ac:dyDescent="0.2">
      <c r="A125" s="10">
        <v>42123</v>
      </c>
      <c r="B125" s="266">
        <v>0</v>
      </c>
      <c r="C125" s="270">
        <v>0</v>
      </c>
      <c r="D125" s="274"/>
      <c r="E125" s="270"/>
      <c r="F125" s="266"/>
      <c r="G125" s="271"/>
      <c r="H125" s="266"/>
      <c r="I125" s="266">
        <v>0</v>
      </c>
      <c r="K125" s="125">
        <f t="shared" si="2"/>
        <v>0</v>
      </c>
      <c r="L125" s="126">
        <f t="shared" si="3"/>
        <v>0</v>
      </c>
    </row>
    <row r="126" spans="1:12" ht="14.25" x14ac:dyDescent="0.2">
      <c r="A126" s="10">
        <v>42124</v>
      </c>
      <c r="B126" s="266">
        <v>0</v>
      </c>
      <c r="C126" s="270">
        <v>0</v>
      </c>
      <c r="D126" s="274"/>
      <c r="E126" s="270"/>
      <c r="F126" s="266"/>
      <c r="G126" s="271"/>
      <c r="H126" s="266"/>
      <c r="I126" s="266">
        <v>0</v>
      </c>
      <c r="K126" s="125">
        <f t="shared" si="2"/>
        <v>0</v>
      </c>
      <c r="L126" s="126">
        <f t="shared" si="3"/>
        <v>0</v>
      </c>
    </row>
    <row r="127" spans="1:12" ht="14.25" x14ac:dyDescent="0.2">
      <c r="A127" s="10">
        <v>42125</v>
      </c>
      <c r="B127" s="266">
        <v>0</v>
      </c>
      <c r="C127" s="270">
        <v>0</v>
      </c>
      <c r="D127" s="274"/>
      <c r="E127" s="270"/>
      <c r="F127" s="266"/>
      <c r="G127" s="271"/>
      <c r="H127" s="266"/>
      <c r="I127" s="266">
        <v>0</v>
      </c>
      <c r="K127" s="125">
        <f t="shared" si="2"/>
        <v>0</v>
      </c>
      <c r="L127" s="126">
        <f t="shared" si="3"/>
        <v>0</v>
      </c>
    </row>
    <row r="128" spans="1:12" ht="14.25" x14ac:dyDescent="0.2">
      <c r="A128" s="10">
        <v>42126</v>
      </c>
      <c r="B128" s="266">
        <v>0</v>
      </c>
      <c r="C128" s="270">
        <v>0</v>
      </c>
      <c r="D128" s="274"/>
      <c r="E128" s="270"/>
      <c r="F128" s="266"/>
      <c r="G128" s="271"/>
      <c r="H128" s="266"/>
      <c r="I128" s="266">
        <v>0</v>
      </c>
      <c r="K128" s="125">
        <f t="shared" si="2"/>
        <v>0</v>
      </c>
      <c r="L128" s="126">
        <f t="shared" si="3"/>
        <v>0</v>
      </c>
    </row>
    <row r="129" spans="1:12" ht="14.25" x14ac:dyDescent="0.2">
      <c r="A129" s="10">
        <v>42127</v>
      </c>
      <c r="B129" s="266">
        <v>0</v>
      </c>
      <c r="C129" s="270">
        <v>0</v>
      </c>
      <c r="D129" s="274"/>
      <c r="E129" s="270"/>
      <c r="F129" s="266"/>
      <c r="G129" s="271"/>
      <c r="H129" s="266"/>
      <c r="I129" s="266">
        <v>0</v>
      </c>
      <c r="K129" s="125">
        <f t="shared" si="2"/>
        <v>0</v>
      </c>
      <c r="L129" s="126">
        <f t="shared" si="3"/>
        <v>0</v>
      </c>
    </row>
    <row r="130" spans="1:12" ht="14.25" x14ac:dyDescent="0.2">
      <c r="A130" s="10">
        <v>42128</v>
      </c>
      <c r="B130" s="266">
        <v>0</v>
      </c>
      <c r="C130" s="270">
        <v>0</v>
      </c>
      <c r="D130" s="274"/>
      <c r="E130" s="270"/>
      <c r="F130" s="266"/>
      <c r="G130" s="271"/>
      <c r="H130" s="266"/>
      <c r="I130" s="266">
        <v>0</v>
      </c>
      <c r="K130" s="125">
        <f t="shared" si="2"/>
        <v>0</v>
      </c>
      <c r="L130" s="126">
        <f t="shared" si="3"/>
        <v>0</v>
      </c>
    </row>
    <row r="131" spans="1:12" ht="14.25" x14ac:dyDescent="0.2">
      <c r="A131" s="10">
        <v>42129</v>
      </c>
      <c r="B131" s="266">
        <v>0</v>
      </c>
      <c r="C131" s="270">
        <v>0</v>
      </c>
      <c r="D131" s="274"/>
      <c r="E131" s="270"/>
      <c r="F131" s="266"/>
      <c r="G131" s="271"/>
      <c r="H131" s="266"/>
      <c r="I131" s="266">
        <v>0</v>
      </c>
      <c r="K131" s="125">
        <f t="shared" si="2"/>
        <v>0</v>
      </c>
      <c r="L131" s="126">
        <f t="shared" si="3"/>
        <v>0</v>
      </c>
    </row>
    <row r="132" spans="1:12" ht="14.25" x14ac:dyDescent="0.2">
      <c r="A132" s="10">
        <v>42130</v>
      </c>
      <c r="B132" s="266">
        <v>0</v>
      </c>
      <c r="C132" s="270">
        <v>0</v>
      </c>
      <c r="D132" s="274"/>
      <c r="E132" s="270"/>
      <c r="F132" s="266"/>
      <c r="G132" s="271"/>
      <c r="H132" s="266"/>
      <c r="I132" s="266">
        <v>0</v>
      </c>
      <c r="K132" s="125">
        <f t="shared" si="2"/>
        <v>0</v>
      </c>
      <c r="L132" s="126">
        <f t="shared" si="3"/>
        <v>0</v>
      </c>
    </row>
    <row r="133" spans="1:12" ht="14.25" x14ac:dyDescent="0.2">
      <c r="A133" s="10">
        <v>42131</v>
      </c>
      <c r="B133" s="266">
        <v>0.26089601666662304</v>
      </c>
      <c r="C133" s="270">
        <v>0.51748724905824683</v>
      </c>
      <c r="D133" s="274">
        <v>4.0000000000000001E-3</v>
      </c>
      <c r="E133" s="270"/>
      <c r="F133" s="266"/>
      <c r="G133" s="271"/>
      <c r="H133" s="266">
        <v>6580</v>
      </c>
      <c r="I133" s="266">
        <v>3.4243387729224901</v>
      </c>
      <c r="K133" s="125">
        <f t="shared" si="2"/>
        <v>0</v>
      </c>
      <c r="L133" s="126">
        <f t="shared" si="3"/>
        <v>0.26089601666662304</v>
      </c>
    </row>
    <row r="134" spans="1:12" ht="14.25" x14ac:dyDescent="0.2">
      <c r="A134" s="10">
        <v>42132</v>
      </c>
      <c r="B134" s="266">
        <v>0</v>
      </c>
      <c r="C134" s="270">
        <v>0</v>
      </c>
      <c r="D134" s="274"/>
      <c r="E134" s="270"/>
      <c r="F134" s="266"/>
      <c r="G134" s="271"/>
      <c r="H134" s="266"/>
      <c r="I134" s="266">
        <v>0</v>
      </c>
      <c r="K134" s="125">
        <f t="shared" si="2"/>
        <v>0</v>
      </c>
      <c r="L134" s="126">
        <f t="shared" si="3"/>
        <v>0</v>
      </c>
    </row>
    <row r="135" spans="1:12" ht="14.25" x14ac:dyDescent="0.2">
      <c r="A135" s="10">
        <v>42133</v>
      </c>
      <c r="B135" s="266">
        <v>0</v>
      </c>
      <c r="C135" s="270">
        <v>0</v>
      </c>
      <c r="D135" s="274"/>
      <c r="E135" s="270"/>
      <c r="F135" s="266"/>
      <c r="G135" s="271"/>
      <c r="H135" s="266"/>
      <c r="I135" s="266">
        <v>0</v>
      </c>
      <c r="K135" s="125">
        <f t="shared" ref="K135:K198" si="4">B135*E135</f>
        <v>0</v>
      </c>
      <c r="L135" s="126">
        <f t="shared" ref="L135:L198" si="5">B135</f>
        <v>0</v>
      </c>
    </row>
    <row r="136" spans="1:12" ht="14.25" x14ac:dyDescent="0.2">
      <c r="A136" s="10">
        <v>42134</v>
      </c>
      <c r="B136" s="266">
        <v>0</v>
      </c>
      <c r="C136" s="270">
        <v>0</v>
      </c>
      <c r="D136" s="274"/>
      <c r="E136" s="270"/>
      <c r="F136" s="266"/>
      <c r="G136" s="271"/>
      <c r="H136" s="266"/>
      <c r="I136" s="266">
        <v>0</v>
      </c>
      <c r="K136" s="125">
        <f t="shared" si="4"/>
        <v>0</v>
      </c>
      <c r="L136" s="126">
        <f t="shared" si="5"/>
        <v>0</v>
      </c>
    </row>
    <row r="137" spans="1:12" ht="14.25" x14ac:dyDescent="0.2">
      <c r="A137" s="10">
        <v>42135</v>
      </c>
      <c r="B137" s="266">
        <v>0</v>
      </c>
      <c r="C137" s="270">
        <v>0</v>
      </c>
      <c r="D137" s="274"/>
      <c r="E137" s="270"/>
      <c r="F137" s="266"/>
      <c r="G137" s="271"/>
      <c r="H137" s="266"/>
      <c r="I137" s="266">
        <v>0</v>
      </c>
      <c r="K137" s="125">
        <f t="shared" si="4"/>
        <v>0</v>
      </c>
      <c r="L137" s="126">
        <f t="shared" si="5"/>
        <v>0</v>
      </c>
    </row>
    <row r="138" spans="1:12" ht="14.25" x14ac:dyDescent="0.2">
      <c r="A138" s="10">
        <v>42136</v>
      </c>
      <c r="B138" s="266">
        <v>1.7296514833331724</v>
      </c>
      <c r="C138" s="270">
        <v>3.4307637171913474</v>
      </c>
      <c r="D138" s="274">
        <v>0.01</v>
      </c>
      <c r="E138" s="270"/>
      <c r="F138" s="266"/>
      <c r="G138" s="271"/>
      <c r="H138" s="266">
        <v>6580</v>
      </c>
      <c r="I138" s="266">
        <v>22.702196506085677</v>
      </c>
      <c r="K138" s="125">
        <f t="shared" si="4"/>
        <v>0</v>
      </c>
      <c r="L138" s="126">
        <f t="shared" si="5"/>
        <v>1.7296514833331724</v>
      </c>
    </row>
    <row r="139" spans="1:12" ht="14.25" x14ac:dyDescent="0.2">
      <c r="A139" s="10">
        <v>42137</v>
      </c>
      <c r="B139" s="266">
        <v>1.1723908333329295E-2</v>
      </c>
      <c r="C139" s="270">
        <v>2.3254372179158656E-2</v>
      </c>
      <c r="D139" s="274">
        <v>3.2899999999999999E-2</v>
      </c>
      <c r="E139" s="270">
        <v>11.2</v>
      </c>
      <c r="F139" s="266">
        <v>6580</v>
      </c>
      <c r="G139" s="271">
        <v>6430</v>
      </c>
      <c r="H139" s="266">
        <v>6580</v>
      </c>
      <c r="I139" s="266">
        <v>0.15387982687105789</v>
      </c>
      <c r="K139" s="125">
        <f t="shared" si="4"/>
        <v>0.13130777333328808</v>
      </c>
      <c r="L139" s="126">
        <f t="shared" si="5"/>
        <v>1.1723908333329295E-2</v>
      </c>
    </row>
    <row r="140" spans="1:12" ht="14.25" x14ac:dyDescent="0.2">
      <c r="A140" s="10">
        <v>42138</v>
      </c>
      <c r="B140" s="266">
        <v>0</v>
      </c>
      <c r="C140" s="270">
        <v>0</v>
      </c>
      <c r="D140" s="274"/>
      <c r="E140" s="270"/>
      <c r="F140" s="266"/>
      <c r="G140" s="271"/>
      <c r="H140" s="266"/>
      <c r="I140" s="266">
        <v>0</v>
      </c>
      <c r="K140" s="125">
        <f t="shared" si="4"/>
        <v>0</v>
      </c>
      <c r="L140" s="126">
        <f t="shared" si="5"/>
        <v>0</v>
      </c>
    </row>
    <row r="141" spans="1:12" ht="14.25" x14ac:dyDescent="0.2">
      <c r="A141" s="10">
        <v>42139</v>
      </c>
      <c r="B141" s="266">
        <v>0</v>
      </c>
      <c r="C141" s="270">
        <v>0</v>
      </c>
      <c r="D141" s="274"/>
      <c r="E141" s="270"/>
      <c r="F141" s="266"/>
      <c r="G141" s="271"/>
      <c r="H141" s="266"/>
      <c r="I141" s="266">
        <v>0</v>
      </c>
      <c r="K141" s="125">
        <f t="shared" si="4"/>
        <v>0</v>
      </c>
      <c r="L141" s="126">
        <f t="shared" si="5"/>
        <v>0</v>
      </c>
    </row>
    <row r="142" spans="1:12" ht="14.25" x14ac:dyDescent="0.2">
      <c r="A142" s="10">
        <v>42140</v>
      </c>
      <c r="B142" s="266">
        <v>0.58625383333324732</v>
      </c>
      <c r="C142" s="270">
        <v>1.1628344784164961</v>
      </c>
      <c r="D142" s="274">
        <v>3.6999999999999998E-2</v>
      </c>
      <c r="E142" s="270"/>
      <c r="F142" s="266"/>
      <c r="G142" s="271"/>
      <c r="H142" s="266">
        <v>6930</v>
      </c>
      <c r="I142" s="266">
        <v>8.1040537224408311</v>
      </c>
      <c r="K142" s="125">
        <f t="shared" si="4"/>
        <v>0</v>
      </c>
      <c r="L142" s="126">
        <f t="shared" si="5"/>
        <v>0.58625383333324732</v>
      </c>
    </row>
    <row r="143" spans="1:12" ht="14.25" x14ac:dyDescent="0.2">
      <c r="A143" s="10">
        <v>42141</v>
      </c>
      <c r="B143" s="266">
        <v>7.0795341666641073E-2</v>
      </c>
      <c r="C143" s="270">
        <v>0.14042256019578256</v>
      </c>
      <c r="D143" s="274">
        <v>3.7999999999999999E-2</v>
      </c>
      <c r="E143" s="270"/>
      <c r="F143" s="266"/>
      <c r="G143" s="271"/>
      <c r="H143" s="266">
        <v>6930</v>
      </c>
      <c r="I143" s="266">
        <v>0.97863624857338039</v>
      </c>
      <c r="K143" s="125">
        <f t="shared" si="4"/>
        <v>0</v>
      </c>
      <c r="L143" s="126">
        <f t="shared" si="5"/>
        <v>7.0795341666641073E-2</v>
      </c>
    </row>
    <row r="144" spans="1:12" ht="14.25" x14ac:dyDescent="0.2">
      <c r="A144" s="10">
        <v>42142</v>
      </c>
      <c r="B144" s="266">
        <v>0</v>
      </c>
      <c r="C144" s="270">
        <v>0</v>
      </c>
      <c r="D144" s="274"/>
      <c r="E144" s="270"/>
      <c r="F144" s="266"/>
      <c r="G144" s="271"/>
      <c r="H144" s="266"/>
      <c r="I144" s="266">
        <v>0</v>
      </c>
      <c r="K144" s="125">
        <f t="shared" si="4"/>
        <v>0</v>
      </c>
      <c r="L144" s="126">
        <f t="shared" si="5"/>
        <v>0</v>
      </c>
    </row>
    <row r="145" spans="1:12" ht="14.25" x14ac:dyDescent="0.2">
      <c r="A145" s="10">
        <v>42143</v>
      </c>
      <c r="B145" s="266">
        <v>0</v>
      </c>
      <c r="C145" s="270">
        <v>0</v>
      </c>
      <c r="D145" s="274"/>
      <c r="E145" s="270"/>
      <c r="F145" s="266"/>
      <c r="G145" s="271"/>
      <c r="H145" s="266"/>
      <c r="I145" s="266">
        <v>0</v>
      </c>
      <c r="K145" s="125">
        <f t="shared" si="4"/>
        <v>0</v>
      </c>
      <c r="L145" s="126">
        <f t="shared" si="5"/>
        <v>0</v>
      </c>
    </row>
    <row r="146" spans="1:12" ht="14.25" x14ac:dyDescent="0.2">
      <c r="A146" s="10">
        <v>42144</v>
      </c>
      <c r="B146" s="266">
        <v>0</v>
      </c>
      <c r="C146" s="270">
        <v>0</v>
      </c>
      <c r="D146" s="274"/>
      <c r="E146" s="270"/>
      <c r="F146" s="266"/>
      <c r="G146" s="271"/>
      <c r="H146" s="266"/>
      <c r="I146" s="266">
        <v>0</v>
      </c>
      <c r="K146" s="125">
        <f t="shared" si="4"/>
        <v>0</v>
      </c>
      <c r="L146" s="126">
        <f t="shared" si="5"/>
        <v>0</v>
      </c>
    </row>
    <row r="147" spans="1:12" ht="14.25" x14ac:dyDescent="0.2">
      <c r="A147" s="10">
        <v>42145</v>
      </c>
      <c r="B147" s="266">
        <v>0</v>
      </c>
      <c r="C147" s="270">
        <v>0</v>
      </c>
      <c r="D147" s="274"/>
      <c r="E147" s="270"/>
      <c r="F147" s="266"/>
      <c r="G147" s="271"/>
      <c r="H147" s="266"/>
      <c r="I147" s="266">
        <v>0</v>
      </c>
      <c r="K147" s="125">
        <f t="shared" si="4"/>
        <v>0</v>
      </c>
      <c r="L147" s="126">
        <f t="shared" si="5"/>
        <v>0</v>
      </c>
    </row>
    <row r="148" spans="1:12" ht="14.25" x14ac:dyDescent="0.2">
      <c r="A148" s="10">
        <v>42146</v>
      </c>
      <c r="B148" s="266">
        <v>0</v>
      </c>
      <c r="C148" s="270">
        <v>0</v>
      </c>
      <c r="D148" s="274"/>
      <c r="E148" s="270"/>
      <c r="F148" s="266"/>
      <c r="G148" s="271"/>
      <c r="H148" s="266"/>
      <c r="I148" s="266">
        <v>0</v>
      </c>
      <c r="K148" s="125">
        <f t="shared" si="4"/>
        <v>0</v>
      </c>
      <c r="L148" s="126">
        <f t="shared" si="5"/>
        <v>0</v>
      </c>
    </row>
    <row r="149" spans="1:12" ht="14.25" x14ac:dyDescent="0.2">
      <c r="A149" s="10">
        <v>42147</v>
      </c>
      <c r="B149" s="266">
        <v>0</v>
      </c>
      <c r="C149" s="270">
        <v>0</v>
      </c>
      <c r="D149" s="274"/>
      <c r="E149" s="270"/>
      <c r="F149" s="266"/>
      <c r="G149" s="271"/>
      <c r="H149" s="266"/>
      <c r="I149" s="266">
        <v>0</v>
      </c>
      <c r="K149" s="125">
        <f t="shared" si="4"/>
        <v>0</v>
      </c>
      <c r="L149" s="126">
        <f t="shared" si="5"/>
        <v>0</v>
      </c>
    </row>
    <row r="150" spans="1:12" ht="14.25" x14ac:dyDescent="0.2">
      <c r="A150" s="10">
        <v>42148</v>
      </c>
      <c r="B150" s="266">
        <v>0</v>
      </c>
      <c r="C150" s="270">
        <v>0</v>
      </c>
      <c r="D150" s="274"/>
      <c r="E150" s="270"/>
      <c r="F150" s="266"/>
      <c r="G150" s="271"/>
      <c r="H150" s="266"/>
      <c r="I150" s="266">
        <v>0</v>
      </c>
      <c r="K150" s="125">
        <f t="shared" si="4"/>
        <v>0</v>
      </c>
      <c r="L150" s="126">
        <f t="shared" si="5"/>
        <v>0</v>
      </c>
    </row>
    <row r="151" spans="1:12" ht="14.25" x14ac:dyDescent="0.2">
      <c r="A151" s="10">
        <v>42149</v>
      </c>
      <c r="B151" s="266">
        <v>0</v>
      </c>
      <c r="C151" s="270">
        <v>0</v>
      </c>
      <c r="D151" s="274"/>
      <c r="E151" s="270"/>
      <c r="F151" s="266"/>
      <c r="G151" s="271"/>
      <c r="H151" s="266"/>
      <c r="I151" s="266">
        <v>0</v>
      </c>
      <c r="K151" s="125">
        <f t="shared" si="4"/>
        <v>0</v>
      </c>
      <c r="L151" s="126">
        <f t="shared" si="5"/>
        <v>0</v>
      </c>
    </row>
    <row r="152" spans="1:12" ht="14.25" x14ac:dyDescent="0.2">
      <c r="A152" s="10">
        <v>42150</v>
      </c>
      <c r="B152" s="266">
        <v>0</v>
      </c>
      <c r="C152" s="270">
        <v>0</v>
      </c>
      <c r="D152" s="274"/>
      <c r="E152" s="270"/>
      <c r="F152" s="266"/>
      <c r="G152" s="271"/>
      <c r="H152" s="266"/>
      <c r="I152" s="266">
        <v>0</v>
      </c>
      <c r="K152" s="125">
        <f t="shared" si="4"/>
        <v>0</v>
      </c>
      <c r="L152" s="126">
        <f t="shared" si="5"/>
        <v>0</v>
      </c>
    </row>
    <row r="153" spans="1:12" ht="14.25" x14ac:dyDescent="0.2">
      <c r="A153" s="10">
        <v>42151</v>
      </c>
      <c r="B153" s="266">
        <v>0</v>
      </c>
      <c r="C153" s="270">
        <v>0</v>
      </c>
      <c r="D153" s="274"/>
      <c r="E153" s="270"/>
      <c r="F153" s="266"/>
      <c r="G153" s="271"/>
      <c r="H153" s="266"/>
      <c r="I153" s="266">
        <v>0</v>
      </c>
      <c r="K153" s="125">
        <f t="shared" si="4"/>
        <v>0</v>
      </c>
      <c r="L153" s="126">
        <f t="shared" si="5"/>
        <v>0</v>
      </c>
    </row>
    <row r="154" spans="1:12" ht="14.25" x14ac:dyDescent="0.2">
      <c r="A154" s="10">
        <v>42152</v>
      </c>
      <c r="B154" s="266">
        <v>0</v>
      </c>
      <c r="C154" s="270">
        <v>0</v>
      </c>
      <c r="D154" s="274"/>
      <c r="E154" s="270"/>
      <c r="F154" s="266"/>
      <c r="G154" s="271"/>
      <c r="H154" s="266"/>
      <c r="I154" s="266">
        <v>0</v>
      </c>
      <c r="K154" s="125">
        <f t="shared" si="4"/>
        <v>0</v>
      </c>
      <c r="L154" s="126">
        <f t="shared" si="5"/>
        <v>0</v>
      </c>
    </row>
    <row r="155" spans="1:12" ht="14.25" x14ac:dyDescent="0.2">
      <c r="A155" s="10">
        <v>42153</v>
      </c>
      <c r="B155" s="266">
        <v>0</v>
      </c>
      <c r="C155" s="270">
        <v>0</v>
      </c>
      <c r="D155" s="274"/>
      <c r="E155" s="270"/>
      <c r="F155" s="266"/>
      <c r="G155" s="271"/>
      <c r="H155" s="266"/>
      <c r="I155" s="266">
        <v>0</v>
      </c>
      <c r="K155" s="125">
        <f t="shared" si="4"/>
        <v>0</v>
      </c>
      <c r="L155" s="126">
        <f t="shared" si="5"/>
        <v>0</v>
      </c>
    </row>
    <row r="156" spans="1:12" ht="14.25" x14ac:dyDescent="0.2">
      <c r="A156" s="10">
        <v>42154</v>
      </c>
      <c r="B156" s="266">
        <v>0</v>
      </c>
      <c r="C156" s="270">
        <v>0</v>
      </c>
      <c r="D156" s="274"/>
      <c r="E156" s="270"/>
      <c r="F156" s="266"/>
      <c r="G156" s="271"/>
      <c r="H156" s="266"/>
      <c r="I156" s="266">
        <v>0</v>
      </c>
      <c r="K156" s="125">
        <f t="shared" si="4"/>
        <v>0</v>
      </c>
      <c r="L156" s="126">
        <f t="shared" si="5"/>
        <v>0</v>
      </c>
    </row>
    <row r="157" spans="1:12" ht="14.25" x14ac:dyDescent="0.2">
      <c r="A157" s="10">
        <v>42155</v>
      </c>
      <c r="B157" s="267">
        <v>0</v>
      </c>
      <c r="C157" s="271">
        <v>0</v>
      </c>
      <c r="D157" s="275"/>
      <c r="E157" s="270"/>
      <c r="F157" s="266"/>
      <c r="G157" s="271"/>
      <c r="H157" s="266"/>
      <c r="I157" s="266">
        <v>0</v>
      </c>
      <c r="K157" s="125">
        <f t="shared" si="4"/>
        <v>0</v>
      </c>
      <c r="L157" s="126">
        <f t="shared" si="5"/>
        <v>0</v>
      </c>
    </row>
    <row r="158" spans="1:12" ht="14.25" x14ac:dyDescent="0.2">
      <c r="A158" s="10">
        <v>42156</v>
      </c>
      <c r="B158" s="267">
        <v>0</v>
      </c>
      <c r="C158" s="271">
        <v>0</v>
      </c>
      <c r="D158" s="275"/>
      <c r="E158" s="270"/>
      <c r="F158" s="267"/>
      <c r="G158" s="271"/>
      <c r="H158" s="266"/>
      <c r="I158" s="266">
        <v>0</v>
      </c>
      <c r="K158" s="125">
        <f t="shared" si="4"/>
        <v>0</v>
      </c>
      <c r="L158" s="126">
        <f t="shared" si="5"/>
        <v>0</v>
      </c>
    </row>
    <row r="159" spans="1:12" ht="14.25" x14ac:dyDescent="0.2">
      <c r="A159" s="10">
        <v>42157</v>
      </c>
      <c r="B159" s="267">
        <v>0</v>
      </c>
      <c r="C159" s="271">
        <v>0</v>
      </c>
      <c r="D159" s="275"/>
      <c r="E159" s="270"/>
      <c r="F159" s="267"/>
      <c r="G159" s="271"/>
      <c r="H159" s="266"/>
      <c r="I159" s="266">
        <v>0</v>
      </c>
      <c r="K159" s="125">
        <f t="shared" si="4"/>
        <v>0</v>
      </c>
      <c r="L159" s="126">
        <f t="shared" si="5"/>
        <v>0</v>
      </c>
    </row>
    <row r="160" spans="1:12" ht="14.25" x14ac:dyDescent="0.2">
      <c r="A160" s="10">
        <v>42158</v>
      </c>
      <c r="B160" s="267">
        <v>0</v>
      </c>
      <c r="C160" s="271">
        <v>0</v>
      </c>
      <c r="D160" s="275"/>
      <c r="E160" s="270"/>
      <c r="F160" s="267"/>
      <c r="G160" s="271"/>
      <c r="H160" s="266"/>
      <c r="I160" s="266">
        <v>0</v>
      </c>
      <c r="K160" s="125">
        <f t="shared" si="4"/>
        <v>0</v>
      </c>
      <c r="L160" s="126">
        <f t="shared" si="5"/>
        <v>0</v>
      </c>
    </row>
    <row r="161" spans="1:12" ht="14.25" x14ac:dyDescent="0.2">
      <c r="A161" s="10">
        <v>42159</v>
      </c>
      <c r="B161" s="267">
        <v>0</v>
      </c>
      <c r="C161" s="271">
        <v>0</v>
      </c>
      <c r="D161" s="275"/>
      <c r="E161" s="270"/>
      <c r="F161" s="267"/>
      <c r="G161" s="271"/>
      <c r="H161" s="266"/>
      <c r="I161" s="266">
        <v>0</v>
      </c>
      <c r="K161" s="125">
        <f t="shared" si="4"/>
        <v>0</v>
      </c>
      <c r="L161" s="126">
        <f t="shared" si="5"/>
        <v>0</v>
      </c>
    </row>
    <row r="162" spans="1:12" ht="14.25" x14ac:dyDescent="0.2">
      <c r="A162" s="10">
        <v>42160</v>
      </c>
      <c r="B162" s="267">
        <v>0</v>
      </c>
      <c r="C162" s="271">
        <v>0</v>
      </c>
      <c r="D162" s="275"/>
      <c r="E162" s="270"/>
      <c r="F162" s="267"/>
      <c r="G162" s="271"/>
      <c r="H162" s="266"/>
      <c r="I162" s="266">
        <v>0</v>
      </c>
      <c r="K162" s="125">
        <f t="shared" si="4"/>
        <v>0</v>
      </c>
      <c r="L162" s="126">
        <f t="shared" si="5"/>
        <v>0</v>
      </c>
    </row>
    <row r="163" spans="1:12" ht="14.25" x14ac:dyDescent="0.2">
      <c r="A163" s="10">
        <v>42161</v>
      </c>
      <c r="B163" s="267">
        <v>0</v>
      </c>
      <c r="C163" s="271">
        <v>0</v>
      </c>
      <c r="D163" s="275"/>
      <c r="E163" s="270"/>
      <c r="F163" s="267"/>
      <c r="G163" s="271"/>
      <c r="H163" s="266"/>
      <c r="I163" s="266">
        <v>0</v>
      </c>
      <c r="K163" s="125">
        <f t="shared" si="4"/>
        <v>0</v>
      </c>
      <c r="L163" s="126">
        <f t="shared" si="5"/>
        <v>0</v>
      </c>
    </row>
    <row r="164" spans="1:12" ht="14.25" x14ac:dyDescent="0.2">
      <c r="A164" s="10">
        <v>42162</v>
      </c>
      <c r="B164" s="267">
        <v>0</v>
      </c>
      <c r="C164" s="271">
        <v>0</v>
      </c>
      <c r="D164" s="275"/>
      <c r="E164" s="270"/>
      <c r="F164" s="267"/>
      <c r="G164" s="271"/>
      <c r="H164" s="266"/>
      <c r="I164" s="266">
        <v>0</v>
      </c>
      <c r="K164" s="125">
        <f t="shared" si="4"/>
        <v>0</v>
      </c>
      <c r="L164" s="126">
        <f t="shared" si="5"/>
        <v>0</v>
      </c>
    </row>
    <row r="165" spans="1:12" ht="14.25" x14ac:dyDescent="0.2">
      <c r="A165" s="10">
        <v>42163</v>
      </c>
      <c r="B165" s="267">
        <v>0</v>
      </c>
      <c r="C165" s="271">
        <v>0</v>
      </c>
      <c r="D165" s="275"/>
      <c r="E165" s="270"/>
      <c r="F165" s="267"/>
      <c r="G165" s="271"/>
      <c r="H165" s="266"/>
      <c r="I165" s="266">
        <v>0</v>
      </c>
      <c r="K165" s="125">
        <f t="shared" si="4"/>
        <v>0</v>
      </c>
      <c r="L165" s="126">
        <f t="shared" si="5"/>
        <v>0</v>
      </c>
    </row>
    <row r="166" spans="1:12" ht="14.25" x14ac:dyDescent="0.2">
      <c r="A166" s="10">
        <v>42164</v>
      </c>
      <c r="B166" s="267">
        <v>0</v>
      </c>
      <c r="C166" s="271">
        <v>0</v>
      </c>
      <c r="D166" s="275"/>
      <c r="E166" s="270"/>
      <c r="F166" s="267"/>
      <c r="G166" s="271"/>
      <c r="H166" s="266"/>
      <c r="I166" s="266">
        <v>0</v>
      </c>
      <c r="K166" s="125">
        <f t="shared" si="4"/>
        <v>0</v>
      </c>
      <c r="L166" s="126">
        <f t="shared" si="5"/>
        <v>0</v>
      </c>
    </row>
    <row r="167" spans="1:12" ht="14.25" x14ac:dyDescent="0.2">
      <c r="A167" s="10">
        <v>42165</v>
      </c>
      <c r="B167" s="267">
        <v>0</v>
      </c>
      <c r="C167" s="271">
        <v>0</v>
      </c>
      <c r="D167" s="275"/>
      <c r="E167" s="270"/>
      <c r="F167" s="267"/>
      <c r="G167" s="271"/>
      <c r="H167" s="266"/>
      <c r="I167" s="266">
        <v>0</v>
      </c>
      <c r="K167" s="125">
        <f t="shared" si="4"/>
        <v>0</v>
      </c>
      <c r="L167" s="126">
        <f t="shared" si="5"/>
        <v>0</v>
      </c>
    </row>
    <row r="168" spans="1:12" ht="14.25" x14ac:dyDescent="0.2">
      <c r="A168" s="10">
        <v>42166</v>
      </c>
      <c r="B168" s="267">
        <v>0</v>
      </c>
      <c r="C168" s="271">
        <v>0</v>
      </c>
      <c r="D168" s="275"/>
      <c r="E168" s="270"/>
      <c r="F168" s="267"/>
      <c r="G168" s="271"/>
      <c r="H168" s="266"/>
      <c r="I168" s="266">
        <v>0</v>
      </c>
      <c r="K168" s="125">
        <f t="shared" si="4"/>
        <v>0</v>
      </c>
      <c r="L168" s="126">
        <f t="shared" si="5"/>
        <v>0</v>
      </c>
    </row>
    <row r="169" spans="1:12" ht="14.25" x14ac:dyDescent="0.2">
      <c r="A169" s="10">
        <v>42167</v>
      </c>
      <c r="B169" s="267">
        <v>0</v>
      </c>
      <c r="C169" s="271">
        <v>0</v>
      </c>
      <c r="D169" s="275"/>
      <c r="E169" s="270"/>
      <c r="F169" s="267"/>
      <c r="G169" s="271"/>
      <c r="H169" s="266"/>
      <c r="I169" s="266">
        <v>0</v>
      </c>
      <c r="K169" s="125">
        <f t="shared" si="4"/>
        <v>0</v>
      </c>
      <c r="L169" s="126">
        <f t="shared" si="5"/>
        <v>0</v>
      </c>
    </row>
    <row r="170" spans="1:12" ht="14.25" x14ac:dyDescent="0.2">
      <c r="A170" s="10">
        <v>42168</v>
      </c>
      <c r="B170" s="267">
        <v>0</v>
      </c>
      <c r="C170" s="271">
        <v>0</v>
      </c>
      <c r="D170" s="275"/>
      <c r="E170" s="270"/>
      <c r="F170" s="267"/>
      <c r="G170" s="271"/>
      <c r="H170" s="266"/>
      <c r="I170" s="266">
        <v>0</v>
      </c>
      <c r="K170" s="125">
        <f t="shared" si="4"/>
        <v>0</v>
      </c>
      <c r="L170" s="126">
        <f t="shared" si="5"/>
        <v>0</v>
      </c>
    </row>
    <row r="171" spans="1:12" ht="14.25" x14ac:dyDescent="0.2">
      <c r="A171" s="10">
        <v>42169</v>
      </c>
      <c r="B171" s="267">
        <v>0</v>
      </c>
      <c r="C171" s="271">
        <v>0</v>
      </c>
      <c r="D171" s="275"/>
      <c r="E171" s="270"/>
      <c r="F171" s="267"/>
      <c r="G171" s="271"/>
      <c r="H171" s="266"/>
      <c r="I171" s="266">
        <v>0</v>
      </c>
      <c r="K171" s="125">
        <f t="shared" si="4"/>
        <v>0</v>
      </c>
      <c r="L171" s="126">
        <f t="shared" si="5"/>
        <v>0</v>
      </c>
    </row>
    <row r="172" spans="1:12" ht="14.25" x14ac:dyDescent="0.2">
      <c r="A172" s="10">
        <v>42170</v>
      </c>
      <c r="B172" s="267">
        <v>0</v>
      </c>
      <c r="C172" s="271">
        <v>0</v>
      </c>
      <c r="D172" s="275"/>
      <c r="E172" s="270"/>
      <c r="F172" s="267"/>
      <c r="G172" s="271"/>
      <c r="H172" s="266"/>
      <c r="I172" s="266">
        <v>0</v>
      </c>
      <c r="K172" s="125">
        <f t="shared" si="4"/>
        <v>0</v>
      </c>
      <c r="L172" s="126">
        <f t="shared" si="5"/>
        <v>0</v>
      </c>
    </row>
    <row r="173" spans="1:12" ht="14.25" x14ac:dyDescent="0.2">
      <c r="A173" s="10">
        <v>42171</v>
      </c>
      <c r="B173" s="267">
        <v>0</v>
      </c>
      <c r="C173" s="271">
        <v>0</v>
      </c>
      <c r="D173" s="275"/>
      <c r="E173" s="270"/>
      <c r="F173" s="267"/>
      <c r="G173" s="271"/>
      <c r="H173" s="266"/>
      <c r="I173" s="266">
        <v>0</v>
      </c>
      <c r="K173" s="125">
        <f t="shared" si="4"/>
        <v>0</v>
      </c>
      <c r="L173" s="126">
        <f t="shared" si="5"/>
        <v>0</v>
      </c>
    </row>
    <row r="174" spans="1:12" ht="14.25" x14ac:dyDescent="0.2">
      <c r="A174" s="10">
        <v>42172</v>
      </c>
      <c r="B174" s="267">
        <v>0</v>
      </c>
      <c r="C174" s="271">
        <v>0</v>
      </c>
      <c r="D174" s="275"/>
      <c r="E174" s="270"/>
      <c r="F174" s="267"/>
      <c r="G174" s="271"/>
      <c r="H174" s="266"/>
      <c r="I174" s="266">
        <v>0</v>
      </c>
      <c r="K174" s="125">
        <f t="shared" si="4"/>
        <v>0</v>
      </c>
      <c r="L174" s="126">
        <f t="shared" si="5"/>
        <v>0</v>
      </c>
    </row>
    <row r="175" spans="1:12" ht="14.25" x14ac:dyDescent="0.2">
      <c r="A175" s="10">
        <v>42173</v>
      </c>
      <c r="B175" s="267">
        <v>0</v>
      </c>
      <c r="C175" s="271">
        <v>0</v>
      </c>
      <c r="D175" s="275"/>
      <c r="E175" s="270"/>
      <c r="F175" s="267"/>
      <c r="G175" s="271"/>
      <c r="H175" s="266"/>
      <c r="I175" s="266">
        <v>0</v>
      </c>
      <c r="K175" s="125">
        <f t="shared" si="4"/>
        <v>0</v>
      </c>
      <c r="L175" s="126">
        <f t="shared" si="5"/>
        <v>0</v>
      </c>
    </row>
    <row r="176" spans="1:12" ht="14.25" x14ac:dyDescent="0.2">
      <c r="A176" s="10">
        <v>42174</v>
      </c>
      <c r="B176" s="267">
        <v>0</v>
      </c>
      <c r="C176" s="271">
        <v>0</v>
      </c>
      <c r="D176" s="275"/>
      <c r="E176" s="270"/>
      <c r="F176" s="267"/>
      <c r="G176" s="271"/>
      <c r="H176" s="266"/>
      <c r="I176" s="266">
        <v>0</v>
      </c>
      <c r="K176" s="125">
        <f t="shared" si="4"/>
        <v>0</v>
      </c>
      <c r="L176" s="126">
        <f t="shared" si="5"/>
        <v>0</v>
      </c>
    </row>
    <row r="177" spans="1:12" ht="14.25" x14ac:dyDescent="0.2">
      <c r="A177" s="10">
        <v>42175</v>
      </c>
      <c r="B177" s="267">
        <v>0</v>
      </c>
      <c r="C177" s="271">
        <v>0</v>
      </c>
      <c r="D177" s="275"/>
      <c r="E177" s="270"/>
      <c r="F177" s="267"/>
      <c r="G177" s="271"/>
      <c r="H177" s="266"/>
      <c r="I177" s="266">
        <v>0</v>
      </c>
      <c r="K177" s="125">
        <f t="shared" si="4"/>
        <v>0</v>
      </c>
      <c r="L177" s="126">
        <f t="shared" si="5"/>
        <v>0</v>
      </c>
    </row>
    <row r="178" spans="1:12" ht="14.25" x14ac:dyDescent="0.2">
      <c r="A178" s="10">
        <v>42176</v>
      </c>
      <c r="B178" s="267">
        <v>0</v>
      </c>
      <c r="C178" s="271">
        <v>0</v>
      </c>
      <c r="D178" s="275"/>
      <c r="E178" s="270"/>
      <c r="F178" s="267"/>
      <c r="G178" s="271"/>
      <c r="H178" s="266"/>
      <c r="I178" s="266">
        <v>0</v>
      </c>
      <c r="K178" s="125">
        <f t="shared" si="4"/>
        <v>0</v>
      </c>
      <c r="L178" s="126">
        <f t="shared" si="5"/>
        <v>0</v>
      </c>
    </row>
    <row r="179" spans="1:12" ht="14.25" x14ac:dyDescent="0.2">
      <c r="A179" s="10">
        <v>42177</v>
      </c>
      <c r="B179" s="267">
        <v>0</v>
      </c>
      <c r="C179" s="271">
        <v>0</v>
      </c>
      <c r="D179" s="275"/>
      <c r="E179" s="270"/>
      <c r="F179" s="267"/>
      <c r="G179" s="271"/>
      <c r="H179" s="266"/>
      <c r="I179" s="266">
        <v>0</v>
      </c>
      <c r="K179" s="125">
        <f t="shared" si="4"/>
        <v>0</v>
      </c>
      <c r="L179" s="126">
        <f t="shared" si="5"/>
        <v>0</v>
      </c>
    </row>
    <row r="180" spans="1:12" ht="14.25" x14ac:dyDescent="0.2">
      <c r="A180" s="10">
        <v>42178</v>
      </c>
      <c r="B180" s="267">
        <v>0</v>
      </c>
      <c r="C180" s="271">
        <v>0</v>
      </c>
      <c r="D180" s="275"/>
      <c r="E180" s="270"/>
      <c r="F180" s="267"/>
      <c r="G180" s="271"/>
      <c r="H180" s="266"/>
      <c r="I180" s="266">
        <v>0</v>
      </c>
      <c r="K180" s="125">
        <f t="shared" si="4"/>
        <v>0</v>
      </c>
      <c r="L180" s="126">
        <f t="shared" si="5"/>
        <v>0</v>
      </c>
    </row>
    <row r="181" spans="1:12" ht="14.25" x14ac:dyDescent="0.2">
      <c r="A181" s="10">
        <v>42179</v>
      </c>
      <c r="B181" s="267">
        <v>0</v>
      </c>
      <c r="C181" s="271">
        <v>0</v>
      </c>
      <c r="D181" s="275"/>
      <c r="E181" s="270"/>
      <c r="F181" s="267"/>
      <c r="G181" s="271"/>
      <c r="H181" s="266"/>
      <c r="I181" s="266">
        <v>0</v>
      </c>
      <c r="K181" s="125">
        <f t="shared" si="4"/>
        <v>0</v>
      </c>
      <c r="L181" s="126">
        <f t="shared" si="5"/>
        <v>0</v>
      </c>
    </row>
    <row r="182" spans="1:12" ht="14.25" x14ac:dyDescent="0.2">
      <c r="A182" s="10">
        <v>42180</v>
      </c>
      <c r="B182" s="267">
        <v>0</v>
      </c>
      <c r="C182" s="271">
        <v>0</v>
      </c>
      <c r="D182" s="275"/>
      <c r="E182" s="270"/>
      <c r="F182" s="267"/>
      <c r="G182" s="271"/>
      <c r="H182" s="266"/>
      <c r="I182" s="266">
        <v>0</v>
      </c>
      <c r="K182" s="125">
        <f t="shared" si="4"/>
        <v>0</v>
      </c>
      <c r="L182" s="126">
        <f t="shared" si="5"/>
        <v>0</v>
      </c>
    </row>
    <row r="183" spans="1:12" ht="14.25" x14ac:dyDescent="0.2">
      <c r="A183" s="10">
        <v>42181</v>
      </c>
      <c r="B183" s="267">
        <v>0</v>
      </c>
      <c r="C183" s="271">
        <v>0</v>
      </c>
      <c r="D183" s="275"/>
      <c r="E183" s="270"/>
      <c r="F183" s="267"/>
      <c r="G183" s="271"/>
      <c r="H183" s="266"/>
      <c r="I183" s="266">
        <v>0</v>
      </c>
      <c r="K183" s="125">
        <f t="shared" si="4"/>
        <v>0</v>
      </c>
      <c r="L183" s="126">
        <f t="shared" si="5"/>
        <v>0</v>
      </c>
    </row>
    <row r="184" spans="1:12" ht="14.25" x14ac:dyDescent="0.2">
      <c r="A184" s="10">
        <v>42182</v>
      </c>
      <c r="B184" s="267">
        <v>0</v>
      </c>
      <c r="C184" s="271">
        <v>0</v>
      </c>
      <c r="D184" s="275"/>
      <c r="E184" s="270"/>
      <c r="F184" s="267"/>
      <c r="G184" s="271"/>
      <c r="H184" s="266"/>
      <c r="I184" s="266">
        <v>0</v>
      </c>
      <c r="K184" s="125">
        <f t="shared" si="4"/>
        <v>0</v>
      </c>
      <c r="L184" s="126">
        <f t="shared" si="5"/>
        <v>0</v>
      </c>
    </row>
    <row r="185" spans="1:12" ht="14.25" x14ac:dyDescent="0.2">
      <c r="A185" s="10">
        <v>42183</v>
      </c>
      <c r="B185" s="267">
        <v>0</v>
      </c>
      <c r="C185" s="271">
        <v>0</v>
      </c>
      <c r="D185" s="275"/>
      <c r="E185" s="270"/>
      <c r="F185" s="267"/>
      <c r="G185" s="271"/>
      <c r="H185" s="266"/>
      <c r="I185" s="266">
        <v>0</v>
      </c>
      <c r="K185" s="125">
        <f t="shared" si="4"/>
        <v>0</v>
      </c>
      <c r="L185" s="126">
        <f t="shared" si="5"/>
        <v>0</v>
      </c>
    </row>
    <row r="186" spans="1:12" ht="14.25" x14ac:dyDescent="0.2">
      <c r="A186" s="10">
        <v>42184</v>
      </c>
      <c r="B186" s="267">
        <v>0</v>
      </c>
      <c r="C186" s="271">
        <v>0</v>
      </c>
      <c r="D186" s="275"/>
      <c r="E186" s="270"/>
      <c r="F186" s="267"/>
      <c r="G186" s="271"/>
      <c r="H186" s="266"/>
      <c r="I186" s="266">
        <v>0</v>
      </c>
      <c r="K186" s="125">
        <f t="shared" si="4"/>
        <v>0</v>
      </c>
      <c r="L186" s="126">
        <f t="shared" si="5"/>
        <v>0</v>
      </c>
    </row>
    <row r="187" spans="1:12" ht="14.25" x14ac:dyDescent="0.2">
      <c r="A187" s="10">
        <v>42185</v>
      </c>
      <c r="B187" s="267">
        <v>0</v>
      </c>
      <c r="C187" s="271">
        <v>0</v>
      </c>
      <c r="D187" s="275"/>
      <c r="E187" s="270"/>
      <c r="F187" s="267"/>
      <c r="G187" s="271"/>
      <c r="H187" s="266"/>
      <c r="I187" s="266">
        <v>0</v>
      </c>
      <c r="K187" s="125">
        <f t="shared" si="4"/>
        <v>0</v>
      </c>
      <c r="L187" s="126">
        <f t="shared" si="5"/>
        <v>0</v>
      </c>
    </row>
    <row r="188" spans="1:12" ht="14.25" x14ac:dyDescent="0.2">
      <c r="A188" s="10">
        <v>42186</v>
      </c>
      <c r="B188" s="267">
        <v>0</v>
      </c>
      <c r="C188" s="271">
        <v>0</v>
      </c>
      <c r="D188" s="275"/>
      <c r="E188" s="270"/>
      <c r="F188" s="267"/>
      <c r="G188" s="271"/>
      <c r="H188" s="266"/>
      <c r="I188" s="266">
        <v>0</v>
      </c>
      <c r="K188" s="125">
        <f t="shared" si="4"/>
        <v>0</v>
      </c>
      <c r="L188" s="126">
        <f t="shared" si="5"/>
        <v>0</v>
      </c>
    </row>
    <row r="189" spans="1:12" ht="14.25" x14ac:dyDescent="0.2">
      <c r="A189" s="10">
        <v>42187</v>
      </c>
      <c r="B189" s="267">
        <v>0</v>
      </c>
      <c r="C189" s="271">
        <v>0</v>
      </c>
      <c r="D189" s="275"/>
      <c r="E189" s="270"/>
      <c r="F189" s="267"/>
      <c r="G189" s="271"/>
      <c r="H189" s="266"/>
      <c r="I189" s="266">
        <v>0</v>
      </c>
      <c r="K189" s="125">
        <f t="shared" si="4"/>
        <v>0</v>
      </c>
      <c r="L189" s="126">
        <f t="shared" si="5"/>
        <v>0</v>
      </c>
    </row>
    <row r="190" spans="1:12" ht="14.25" x14ac:dyDescent="0.2">
      <c r="A190" s="10">
        <v>42188</v>
      </c>
      <c r="B190" s="267">
        <v>0</v>
      </c>
      <c r="C190" s="271">
        <v>0</v>
      </c>
      <c r="D190" s="275"/>
      <c r="E190" s="270"/>
      <c r="F190" s="267"/>
      <c r="G190" s="271"/>
      <c r="H190" s="266"/>
      <c r="I190" s="266">
        <v>0</v>
      </c>
      <c r="K190" s="125">
        <f t="shared" si="4"/>
        <v>0</v>
      </c>
      <c r="L190" s="126">
        <f t="shared" si="5"/>
        <v>0</v>
      </c>
    </row>
    <row r="191" spans="1:12" ht="14.25" x14ac:dyDescent="0.2">
      <c r="A191" s="10">
        <v>42189</v>
      </c>
      <c r="B191" s="267">
        <v>0</v>
      </c>
      <c r="C191" s="270">
        <v>0</v>
      </c>
      <c r="D191" s="274"/>
      <c r="E191" s="270"/>
      <c r="F191" s="267"/>
      <c r="G191" s="271"/>
      <c r="H191" s="266"/>
      <c r="I191" s="266">
        <v>0</v>
      </c>
      <c r="K191" s="125">
        <f t="shared" si="4"/>
        <v>0</v>
      </c>
      <c r="L191" s="126">
        <f t="shared" si="5"/>
        <v>0</v>
      </c>
    </row>
    <row r="192" spans="1:12" ht="14.25" x14ac:dyDescent="0.2">
      <c r="A192" s="10">
        <v>42190</v>
      </c>
      <c r="B192" s="267">
        <v>0</v>
      </c>
      <c r="C192" s="270">
        <v>0</v>
      </c>
      <c r="D192" s="274"/>
      <c r="E192" s="270"/>
      <c r="F192" s="267"/>
      <c r="G192" s="271"/>
      <c r="H192" s="266"/>
      <c r="I192" s="266">
        <v>0</v>
      </c>
      <c r="K192" s="125">
        <f t="shared" si="4"/>
        <v>0</v>
      </c>
      <c r="L192" s="126">
        <f t="shared" si="5"/>
        <v>0</v>
      </c>
    </row>
    <row r="193" spans="1:12" ht="14.25" x14ac:dyDescent="0.2">
      <c r="A193" s="10">
        <v>42191</v>
      </c>
      <c r="B193" s="267">
        <v>0</v>
      </c>
      <c r="C193" s="270">
        <v>0</v>
      </c>
      <c r="D193" s="274"/>
      <c r="E193" s="270"/>
      <c r="F193" s="267"/>
      <c r="G193" s="271"/>
      <c r="H193" s="266"/>
      <c r="I193" s="266">
        <v>0</v>
      </c>
      <c r="K193" s="125">
        <f t="shared" si="4"/>
        <v>0</v>
      </c>
      <c r="L193" s="126">
        <f t="shared" si="5"/>
        <v>0</v>
      </c>
    </row>
    <row r="194" spans="1:12" ht="14.25" x14ac:dyDescent="0.2">
      <c r="A194" s="10">
        <v>42192</v>
      </c>
      <c r="B194" s="267">
        <v>0</v>
      </c>
      <c r="C194" s="270">
        <v>0</v>
      </c>
      <c r="D194" s="274"/>
      <c r="E194" s="270"/>
      <c r="F194" s="267"/>
      <c r="G194" s="271"/>
      <c r="H194" s="266"/>
      <c r="I194" s="266">
        <v>0</v>
      </c>
      <c r="K194" s="125">
        <f t="shared" si="4"/>
        <v>0</v>
      </c>
      <c r="L194" s="126">
        <f t="shared" si="5"/>
        <v>0</v>
      </c>
    </row>
    <row r="195" spans="1:12" ht="14.25" x14ac:dyDescent="0.2">
      <c r="A195" s="10">
        <v>42193</v>
      </c>
      <c r="B195" s="267">
        <v>0</v>
      </c>
      <c r="C195" s="270">
        <v>0</v>
      </c>
      <c r="D195" s="274"/>
      <c r="E195" s="270"/>
      <c r="F195" s="267"/>
      <c r="G195" s="271"/>
      <c r="H195" s="266"/>
      <c r="I195" s="266">
        <v>0</v>
      </c>
      <c r="K195" s="125">
        <f t="shared" si="4"/>
        <v>0</v>
      </c>
      <c r="L195" s="126">
        <f t="shared" si="5"/>
        <v>0</v>
      </c>
    </row>
    <row r="196" spans="1:12" ht="14.25" x14ac:dyDescent="0.2">
      <c r="A196" s="10">
        <v>42194</v>
      </c>
      <c r="B196" s="267">
        <v>0</v>
      </c>
      <c r="C196" s="270">
        <v>0</v>
      </c>
      <c r="D196" s="274"/>
      <c r="E196" s="270"/>
      <c r="F196" s="266"/>
      <c r="G196" s="271"/>
      <c r="H196" s="266"/>
      <c r="I196" s="266">
        <v>0</v>
      </c>
      <c r="K196" s="125">
        <f t="shared" si="4"/>
        <v>0</v>
      </c>
      <c r="L196" s="126">
        <f t="shared" si="5"/>
        <v>0</v>
      </c>
    </row>
    <row r="197" spans="1:12" ht="14.25" x14ac:dyDescent="0.2">
      <c r="A197" s="10">
        <v>42195</v>
      </c>
      <c r="B197" s="267">
        <v>0</v>
      </c>
      <c r="C197" s="270">
        <v>0</v>
      </c>
      <c r="D197" s="274"/>
      <c r="E197" s="270"/>
      <c r="F197" s="266"/>
      <c r="G197" s="271"/>
      <c r="H197" s="266"/>
      <c r="I197" s="266">
        <v>0</v>
      </c>
      <c r="K197" s="125">
        <f t="shared" si="4"/>
        <v>0</v>
      </c>
      <c r="L197" s="126">
        <f t="shared" si="5"/>
        <v>0</v>
      </c>
    </row>
    <row r="198" spans="1:12" ht="14.25" x14ac:dyDescent="0.2">
      <c r="A198" s="10">
        <v>42196</v>
      </c>
      <c r="B198" s="267">
        <v>0</v>
      </c>
      <c r="C198" s="270">
        <v>0</v>
      </c>
      <c r="D198" s="274"/>
      <c r="E198" s="270"/>
      <c r="F198" s="266"/>
      <c r="G198" s="271"/>
      <c r="H198" s="266"/>
      <c r="I198" s="266">
        <v>0</v>
      </c>
      <c r="K198" s="125">
        <f t="shared" si="4"/>
        <v>0</v>
      </c>
      <c r="L198" s="126">
        <f t="shared" si="5"/>
        <v>0</v>
      </c>
    </row>
    <row r="199" spans="1:12" ht="14.25" x14ac:dyDescent="0.2">
      <c r="A199" s="10">
        <v>42197</v>
      </c>
      <c r="B199" s="267">
        <v>0</v>
      </c>
      <c r="C199" s="270">
        <v>0</v>
      </c>
      <c r="D199" s="274"/>
      <c r="E199" s="270"/>
      <c r="F199" s="266"/>
      <c r="G199" s="271"/>
      <c r="H199" s="266"/>
      <c r="I199" s="266">
        <v>0</v>
      </c>
      <c r="K199" s="125">
        <f t="shared" ref="K199:K262" si="6">B199*E199</f>
        <v>0</v>
      </c>
      <c r="L199" s="126">
        <f t="shared" ref="L199:L262" si="7">B199</f>
        <v>0</v>
      </c>
    </row>
    <row r="200" spans="1:12" ht="14.25" x14ac:dyDescent="0.2">
      <c r="A200" s="10">
        <v>42198</v>
      </c>
      <c r="B200" s="267">
        <v>0</v>
      </c>
      <c r="C200" s="270">
        <v>0</v>
      </c>
      <c r="D200" s="274"/>
      <c r="E200" s="270"/>
      <c r="F200" s="266"/>
      <c r="G200" s="271"/>
      <c r="H200" s="266"/>
      <c r="I200" s="266">
        <v>0</v>
      </c>
      <c r="K200" s="125">
        <f t="shared" si="6"/>
        <v>0</v>
      </c>
      <c r="L200" s="126">
        <f t="shared" si="7"/>
        <v>0</v>
      </c>
    </row>
    <row r="201" spans="1:12" ht="14.25" x14ac:dyDescent="0.2">
      <c r="A201" s="10">
        <v>42199</v>
      </c>
      <c r="B201" s="267">
        <v>0</v>
      </c>
      <c r="C201" s="270">
        <v>0</v>
      </c>
      <c r="D201" s="274"/>
      <c r="E201" s="270"/>
      <c r="F201" s="266"/>
      <c r="G201" s="271"/>
      <c r="H201" s="266"/>
      <c r="I201" s="266">
        <v>0</v>
      </c>
      <c r="K201" s="125">
        <f t="shared" si="6"/>
        <v>0</v>
      </c>
      <c r="L201" s="126">
        <f t="shared" si="7"/>
        <v>0</v>
      </c>
    </row>
    <row r="202" spans="1:12" ht="14.25" x14ac:dyDescent="0.2">
      <c r="A202" s="10">
        <v>42200</v>
      </c>
      <c r="B202" s="267">
        <v>0</v>
      </c>
      <c r="C202" s="270">
        <v>0</v>
      </c>
      <c r="D202" s="274"/>
      <c r="E202" s="270"/>
      <c r="F202" s="266"/>
      <c r="G202" s="271"/>
      <c r="H202" s="266"/>
      <c r="I202" s="266">
        <v>0</v>
      </c>
      <c r="K202" s="125">
        <f t="shared" si="6"/>
        <v>0</v>
      </c>
      <c r="L202" s="126">
        <f t="shared" si="7"/>
        <v>0</v>
      </c>
    </row>
    <row r="203" spans="1:12" ht="14.25" x14ac:dyDescent="0.2">
      <c r="A203" s="10">
        <v>42201</v>
      </c>
      <c r="B203" s="267">
        <v>0</v>
      </c>
      <c r="C203" s="270">
        <v>0</v>
      </c>
      <c r="D203" s="274"/>
      <c r="E203" s="270"/>
      <c r="F203" s="266"/>
      <c r="G203" s="271"/>
      <c r="H203" s="266"/>
      <c r="I203" s="266">
        <v>0</v>
      </c>
      <c r="K203" s="125">
        <f t="shared" si="6"/>
        <v>0</v>
      </c>
      <c r="L203" s="126">
        <f t="shared" si="7"/>
        <v>0</v>
      </c>
    </row>
    <row r="204" spans="1:12" ht="14.25" x14ac:dyDescent="0.2">
      <c r="A204" s="10">
        <v>42202</v>
      </c>
      <c r="B204" s="267">
        <v>0</v>
      </c>
      <c r="C204" s="270">
        <v>0</v>
      </c>
      <c r="D204" s="274"/>
      <c r="E204" s="270"/>
      <c r="F204" s="266"/>
      <c r="G204" s="271"/>
      <c r="H204" s="266"/>
      <c r="I204" s="266">
        <v>0</v>
      </c>
      <c r="K204" s="125">
        <f t="shared" si="6"/>
        <v>0</v>
      </c>
      <c r="L204" s="126">
        <f t="shared" si="7"/>
        <v>0</v>
      </c>
    </row>
    <row r="205" spans="1:12" ht="14.25" x14ac:dyDescent="0.2">
      <c r="A205" s="10">
        <v>42203</v>
      </c>
      <c r="B205" s="267">
        <v>0</v>
      </c>
      <c r="C205" s="270">
        <v>0</v>
      </c>
      <c r="D205" s="274"/>
      <c r="E205" s="270"/>
      <c r="F205" s="266"/>
      <c r="G205" s="271"/>
      <c r="H205" s="266"/>
      <c r="I205" s="266">
        <v>0</v>
      </c>
      <c r="K205" s="125">
        <f t="shared" si="6"/>
        <v>0</v>
      </c>
      <c r="L205" s="126">
        <f t="shared" si="7"/>
        <v>0</v>
      </c>
    </row>
    <row r="206" spans="1:12" ht="14.25" x14ac:dyDescent="0.2">
      <c r="A206" s="10">
        <v>42204</v>
      </c>
      <c r="B206" s="267">
        <v>0</v>
      </c>
      <c r="C206" s="270">
        <v>0</v>
      </c>
      <c r="D206" s="274"/>
      <c r="E206" s="270"/>
      <c r="F206" s="266"/>
      <c r="G206" s="271"/>
      <c r="H206" s="266"/>
      <c r="I206" s="266">
        <v>0</v>
      </c>
      <c r="K206" s="125">
        <f t="shared" si="6"/>
        <v>0</v>
      </c>
      <c r="L206" s="126">
        <f t="shared" si="7"/>
        <v>0</v>
      </c>
    </row>
    <row r="207" spans="1:12" ht="14.25" x14ac:dyDescent="0.2">
      <c r="A207" s="10">
        <v>42205</v>
      </c>
      <c r="B207" s="267">
        <v>0</v>
      </c>
      <c r="C207" s="270">
        <v>0</v>
      </c>
      <c r="D207" s="274"/>
      <c r="E207" s="270"/>
      <c r="F207" s="266"/>
      <c r="G207" s="271"/>
      <c r="H207" s="266"/>
      <c r="I207" s="266">
        <v>0</v>
      </c>
      <c r="K207" s="125">
        <f t="shared" si="6"/>
        <v>0</v>
      </c>
      <c r="L207" s="126">
        <f t="shared" si="7"/>
        <v>0</v>
      </c>
    </row>
    <row r="208" spans="1:12" ht="14.25" x14ac:dyDescent="0.2">
      <c r="A208" s="10">
        <v>42206</v>
      </c>
      <c r="B208" s="267">
        <v>0</v>
      </c>
      <c r="C208" s="270">
        <v>0</v>
      </c>
      <c r="D208" s="274"/>
      <c r="E208" s="270"/>
      <c r="F208" s="266"/>
      <c r="G208" s="271"/>
      <c r="H208" s="266"/>
      <c r="I208" s="266">
        <v>0</v>
      </c>
      <c r="K208" s="125">
        <f t="shared" si="6"/>
        <v>0</v>
      </c>
      <c r="L208" s="126">
        <f t="shared" si="7"/>
        <v>0</v>
      </c>
    </row>
    <row r="209" spans="1:12" ht="14.25" x14ac:dyDescent="0.2">
      <c r="A209" s="10">
        <v>42207</v>
      </c>
      <c r="B209" s="267">
        <v>7.4163883333321509E-2</v>
      </c>
      <c r="C209" s="270">
        <v>0.14710406259164321</v>
      </c>
      <c r="D209" s="274">
        <v>2.6099999999999999E-3</v>
      </c>
      <c r="E209" s="270">
        <v>4.82</v>
      </c>
      <c r="F209" s="266">
        <v>2300</v>
      </c>
      <c r="G209" s="271"/>
      <c r="H209" s="266">
        <v>2300</v>
      </c>
      <c r="I209" s="266">
        <v>0.34025434464759741</v>
      </c>
      <c r="K209" s="125">
        <f t="shared" si="6"/>
        <v>0.35746991766660968</v>
      </c>
      <c r="L209" s="126">
        <f t="shared" si="7"/>
        <v>7.4163883333321509E-2</v>
      </c>
    </row>
    <row r="210" spans="1:12" ht="14.25" x14ac:dyDescent="0.2">
      <c r="A210" s="10">
        <v>42208</v>
      </c>
      <c r="B210" s="267">
        <v>0</v>
      </c>
      <c r="C210" s="270">
        <v>0</v>
      </c>
      <c r="D210" s="274"/>
      <c r="E210" s="270"/>
      <c r="F210" s="266"/>
      <c r="G210" s="271"/>
      <c r="H210" s="266"/>
      <c r="I210" s="266">
        <v>0</v>
      </c>
      <c r="K210" s="125">
        <f t="shared" si="6"/>
        <v>0</v>
      </c>
      <c r="L210" s="126">
        <f t="shared" si="7"/>
        <v>0</v>
      </c>
    </row>
    <row r="211" spans="1:12" ht="14.25" x14ac:dyDescent="0.2">
      <c r="A211" s="10">
        <v>42209</v>
      </c>
      <c r="B211" s="267">
        <v>0</v>
      </c>
      <c r="C211" s="270">
        <v>0</v>
      </c>
      <c r="D211" s="274"/>
      <c r="E211" s="270"/>
      <c r="F211" s="266"/>
      <c r="G211" s="271"/>
      <c r="H211" s="266"/>
      <c r="I211" s="266">
        <v>0</v>
      </c>
      <c r="K211" s="125">
        <f t="shared" si="6"/>
        <v>0</v>
      </c>
      <c r="L211" s="126">
        <f t="shared" si="7"/>
        <v>0</v>
      </c>
    </row>
    <row r="212" spans="1:12" ht="14.25" x14ac:dyDescent="0.2">
      <c r="A212" s="10">
        <v>42210</v>
      </c>
      <c r="B212" s="267">
        <v>0</v>
      </c>
      <c r="C212" s="270">
        <v>0</v>
      </c>
      <c r="D212" s="274"/>
      <c r="E212" s="270"/>
      <c r="F212" s="266"/>
      <c r="G212" s="271"/>
      <c r="H212" s="266"/>
      <c r="I212" s="266">
        <v>0</v>
      </c>
      <c r="K212" s="125">
        <f t="shared" si="6"/>
        <v>0</v>
      </c>
      <c r="L212" s="126">
        <f t="shared" si="7"/>
        <v>0</v>
      </c>
    </row>
    <row r="213" spans="1:12" ht="14.25" x14ac:dyDescent="0.2">
      <c r="A213" s="10">
        <v>42211</v>
      </c>
      <c r="B213" s="267">
        <v>0</v>
      </c>
      <c r="C213" s="270">
        <v>0</v>
      </c>
      <c r="D213" s="274"/>
      <c r="E213" s="270"/>
      <c r="F213" s="266"/>
      <c r="G213" s="271"/>
      <c r="H213" s="266"/>
      <c r="I213" s="266">
        <v>0</v>
      </c>
      <c r="K213" s="125">
        <f t="shared" si="6"/>
        <v>0</v>
      </c>
      <c r="L213" s="126">
        <f t="shared" si="7"/>
        <v>0</v>
      </c>
    </row>
    <row r="214" spans="1:12" ht="14.25" x14ac:dyDescent="0.2">
      <c r="A214" s="10">
        <v>42212</v>
      </c>
      <c r="B214" s="267">
        <v>0</v>
      </c>
      <c r="C214" s="270">
        <v>0</v>
      </c>
      <c r="D214" s="274"/>
      <c r="E214" s="270"/>
      <c r="F214" s="266"/>
      <c r="G214" s="271"/>
      <c r="H214" s="266"/>
      <c r="I214" s="266">
        <v>0</v>
      </c>
      <c r="K214" s="125">
        <f t="shared" si="6"/>
        <v>0</v>
      </c>
      <c r="L214" s="126">
        <f t="shared" si="7"/>
        <v>0</v>
      </c>
    </row>
    <row r="215" spans="1:12" ht="14.25" x14ac:dyDescent="0.2">
      <c r="A215" s="10">
        <v>42213</v>
      </c>
      <c r="B215" s="267">
        <v>0</v>
      </c>
      <c r="C215" s="270">
        <v>0</v>
      </c>
      <c r="D215" s="274"/>
      <c r="E215" s="270"/>
      <c r="F215" s="266"/>
      <c r="G215" s="271"/>
      <c r="H215" s="266"/>
      <c r="I215" s="266">
        <v>0</v>
      </c>
      <c r="K215" s="125">
        <f t="shared" si="6"/>
        <v>0</v>
      </c>
      <c r="L215" s="126">
        <f t="shared" si="7"/>
        <v>0</v>
      </c>
    </row>
    <row r="216" spans="1:12" ht="14.25" x14ac:dyDescent="0.2">
      <c r="A216" s="10">
        <v>42214</v>
      </c>
      <c r="B216" s="267">
        <v>0</v>
      </c>
      <c r="C216" s="270">
        <v>0</v>
      </c>
      <c r="D216" s="274"/>
      <c r="E216" s="270"/>
      <c r="F216" s="266"/>
      <c r="G216" s="271"/>
      <c r="H216" s="266"/>
      <c r="I216" s="266">
        <v>0</v>
      </c>
      <c r="K216" s="125">
        <f t="shared" si="6"/>
        <v>0</v>
      </c>
      <c r="L216" s="126">
        <f t="shared" si="7"/>
        <v>0</v>
      </c>
    </row>
    <row r="217" spans="1:12" ht="14.25" x14ac:dyDescent="0.2">
      <c r="A217" s="10">
        <v>42215</v>
      </c>
      <c r="B217" s="267">
        <v>0</v>
      </c>
      <c r="C217" s="270">
        <v>0</v>
      </c>
      <c r="D217" s="274"/>
      <c r="E217" s="270"/>
      <c r="F217" s="266"/>
      <c r="G217" s="271"/>
      <c r="H217" s="266"/>
      <c r="I217" s="266">
        <v>0</v>
      </c>
      <c r="K217" s="125">
        <f t="shared" si="6"/>
        <v>0</v>
      </c>
      <c r="L217" s="126">
        <f t="shared" si="7"/>
        <v>0</v>
      </c>
    </row>
    <row r="218" spans="1:12" ht="14.25" x14ac:dyDescent="0.2">
      <c r="A218" s="10">
        <v>42216</v>
      </c>
      <c r="B218" s="267">
        <v>0</v>
      </c>
      <c r="C218" s="270">
        <v>0</v>
      </c>
      <c r="D218" s="274"/>
      <c r="E218" s="270"/>
      <c r="F218" s="266"/>
      <c r="G218" s="271"/>
      <c r="H218" s="266"/>
      <c r="I218" s="266">
        <v>0</v>
      </c>
      <c r="K218" s="125">
        <f t="shared" si="6"/>
        <v>0</v>
      </c>
      <c r="L218" s="126">
        <f t="shared" si="7"/>
        <v>0</v>
      </c>
    </row>
    <row r="219" spans="1:12" ht="14.25" x14ac:dyDescent="0.2">
      <c r="A219" s="10">
        <v>42217</v>
      </c>
      <c r="B219" s="267">
        <v>0</v>
      </c>
      <c r="C219" s="270">
        <v>0</v>
      </c>
      <c r="D219" s="274"/>
      <c r="E219" s="270"/>
      <c r="F219" s="266"/>
      <c r="G219" s="271"/>
      <c r="H219" s="266"/>
      <c r="I219" s="266">
        <v>0</v>
      </c>
      <c r="K219" s="125">
        <f t="shared" si="6"/>
        <v>0</v>
      </c>
      <c r="L219" s="126">
        <f t="shared" si="7"/>
        <v>0</v>
      </c>
    </row>
    <row r="220" spans="1:12" ht="14.25" x14ac:dyDescent="0.2">
      <c r="A220" s="10">
        <v>42218</v>
      </c>
      <c r="B220" s="267">
        <v>0</v>
      </c>
      <c r="C220" s="270">
        <v>0</v>
      </c>
      <c r="D220" s="274"/>
      <c r="E220" s="270"/>
      <c r="F220" s="266"/>
      <c r="G220" s="271"/>
      <c r="H220" s="266"/>
      <c r="I220" s="266">
        <v>0</v>
      </c>
      <c r="K220" s="125">
        <f t="shared" si="6"/>
        <v>0</v>
      </c>
      <c r="L220" s="126">
        <f t="shared" si="7"/>
        <v>0</v>
      </c>
    </row>
    <row r="221" spans="1:12" ht="14.25" x14ac:dyDescent="0.2">
      <c r="A221" s="10">
        <v>42219</v>
      </c>
      <c r="B221" s="267">
        <v>0</v>
      </c>
      <c r="C221" s="270">
        <v>0</v>
      </c>
      <c r="D221" s="274"/>
      <c r="E221" s="270"/>
      <c r="F221" s="266"/>
      <c r="G221" s="271"/>
      <c r="H221" s="266"/>
      <c r="I221" s="266">
        <v>0</v>
      </c>
      <c r="K221" s="125">
        <f t="shared" si="6"/>
        <v>0</v>
      </c>
      <c r="L221" s="126">
        <f t="shared" si="7"/>
        <v>0</v>
      </c>
    </row>
    <row r="222" spans="1:12" ht="14.25" x14ac:dyDescent="0.2">
      <c r="A222" s="10">
        <v>42220</v>
      </c>
      <c r="B222" s="267">
        <v>0</v>
      </c>
      <c r="C222" s="270">
        <v>0</v>
      </c>
      <c r="D222" s="274"/>
      <c r="E222" s="270"/>
      <c r="F222" s="266"/>
      <c r="G222" s="271"/>
      <c r="H222" s="266"/>
      <c r="I222" s="266">
        <v>0</v>
      </c>
      <c r="K222" s="125">
        <f t="shared" si="6"/>
        <v>0</v>
      </c>
      <c r="L222" s="126">
        <f t="shared" si="7"/>
        <v>0</v>
      </c>
    </row>
    <row r="223" spans="1:12" ht="14.25" x14ac:dyDescent="0.2">
      <c r="A223" s="10">
        <v>42221</v>
      </c>
      <c r="B223" s="267">
        <v>0</v>
      </c>
      <c r="C223" s="270">
        <v>0</v>
      </c>
      <c r="D223" s="274"/>
      <c r="E223" s="270"/>
      <c r="F223" s="266"/>
      <c r="G223" s="271"/>
      <c r="H223" s="266"/>
      <c r="I223" s="266">
        <v>0</v>
      </c>
      <c r="K223" s="125">
        <f t="shared" si="6"/>
        <v>0</v>
      </c>
      <c r="L223" s="126">
        <f t="shared" si="7"/>
        <v>0</v>
      </c>
    </row>
    <row r="224" spans="1:12" ht="14.25" x14ac:dyDescent="0.2">
      <c r="A224" s="10">
        <v>42222</v>
      </c>
      <c r="B224" s="267">
        <v>0</v>
      </c>
      <c r="C224" s="270">
        <v>0</v>
      </c>
      <c r="D224" s="274"/>
      <c r="E224" s="270"/>
      <c r="F224" s="266"/>
      <c r="G224" s="271"/>
      <c r="H224" s="266"/>
      <c r="I224" s="266">
        <v>0</v>
      </c>
      <c r="K224" s="125">
        <f t="shared" si="6"/>
        <v>0</v>
      </c>
      <c r="L224" s="126">
        <f t="shared" si="7"/>
        <v>0</v>
      </c>
    </row>
    <row r="225" spans="1:12" ht="14.25" x14ac:dyDescent="0.2">
      <c r="A225" s="10">
        <v>42223</v>
      </c>
      <c r="B225" s="267">
        <v>0</v>
      </c>
      <c r="C225" s="270">
        <v>0</v>
      </c>
      <c r="D225" s="274"/>
      <c r="E225" s="270"/>
      <c r="F225" s="266"/>
      <c r="G225" s="271"/>
      <c r="H225" s="266"/>
      <c r="I225" s="266">
        <v>0</v>
      </c>
      <c r="K225" s="125">
        <f t="shared" si="6"/>
        <v>0</v>
      </c>
      <c r="L225" s="126">
        <f t="shared" si="7"/>
        <v>0</v>
      </c>
    </row>
    <row r="226" spans="1:12" ht="14.25" x14ac:dyDescent="0.2">
      <c r="A226" s="10">
        <v>42224</v>
      </c>
      <c r="B226" s="267">
        <v>0</v>
      </c>
      <c r="C226" s="270">
        <v>0</v>
      </c>
      <c r="D226" s="274"/>
      <c r="E226" s="270"/>
      <c r="F226" s="266"/>
      <c r="G226" s="271"/>
      <c r="H226" s="266"/>
      <c r="I226" s="266">
        <v>0</v>
      </c>
      <c r="K226" s="125">
        <f t="shared" si="6"/>
        <v>0</v>
      </c>
      <c r="L226" s="126">
        <f t="shared" si="7"/>
        <v>0</v>
      </c>
    </row>
    <row r="227" spans="1:12" ht="14.25" x14ac:dyDescent="0.2">
      <c r="A227" s="10">
        <v>42225</v>
      </c>
      <c r="B227" s="267">
        <v>0</v>
      </c>
      <c r="C227" s="270">
        <v>0</v>
      </c>
      <c r="D227" s="274"/>
      <c r="E227" s="270"/>
      <c r="F227" s="266"/>
      <c r="G227" s="271"/>
      <c r="H227" s="266"/>
      <c r="I227" s="266">
        <v>0</v>
      </c>
      <c r="K227" s="125">
        <f t="shared" si="6"/>
        <v>0</v>
      </c>
      <c r="L227" s="126">
        <f t="shared" si="7"/>
        <v>0</v>
      </c>
    </row>
    <row r="228" spans="1:12" ht="14.25" x14ac:dyDescent="0.2">
      <c r="A228" s="10">
        <v>42226</v>
      </c>
      <c r="B228" s="267">
        <v>0</v>
      </c>
      <c r="C228" s="270">
        <v>0</v>
      </c>
      <c r="D228" s="274"/>
      <c r="E228" s="270"/>
      <c r="F228" s="266"/>
      <c r="G228" s="271"/>
      <c r="H228" s="266"/>
      <c r="I228" s="266">
        <v>0</v>
      </c>
      <c r="K228" s="125">
        <f t="shared" si="6"/>
        <v>0</v>
      </c>
      <c r="L228" s="126">
        <f t="shared" si="7"/>
        <v>0</v>
      </c>
    </row>
    <row r="229" spans="1:12" ht="14.25" x14ac:dyDescent="0.2">
      <c r="A229" s="10">
        <v>42227</v>
      </c>
      <c r="B229" s="267">
        <v>0</v>
      </c>
      <c r="C229" s="270">
        <v>0</v>
      </c>
      <c r="D229" s="274"/>
      <c r="E229" s="270"/>
      <c r="F229" s="266"/>
      <c r="G229" s="271"/>
      <c r="H229" s="266"/>
      <c r="I229" s="266">
        <v>0</v>
      </c>
      <c r="K229" s="125">
        <f t="shared" si="6"/>
        <v>0</v>
      </c>
      <c r="L229" s="126">
        <f t="shared" si="7"/>
        <v>0</v>
      </c>
    </row>
    <row r="230" spans="1:12" ht="14.25" x14ac:dyDescent="0.2">
      <c r="A230" s="10">
        <v>42228</v>
      </c>
      <c r="B230" s="267">
        <v>0</v>
      </c>
      <c r="C230" s="270">
        <v>0</v>
      </c>
      <c r="D230" s="274"/>
      <c r="E230" s="270"/>
      <c r="F230" s="266"/>
      <c r="G230" s="271"/>
      <c r="H230" s="266"/>
      <c r="I230" s="266">
        <v>0</v>
      </c>
      <c r="K230" s="125">
        <f t="shared" si="6"/>
        <v>0</v>
      </c>
      <c r="L230" s="126">
        <f t="shared" si="7"/>
        <v>0</v>
      </c>
    </row>
    <row r="231" spans="1:12" ht="14.25" x14ac:dyDescent="0.2">
      <c r="A231" s="10">
        <v>42229</v>
      </c>
      <c r="B231" s="267">
        <v>0</v>
      </c>
      <c r="C231" s="270">
        <v>0</v>
      </c>
      <c r="D231" s="274"/>
      <c r="E231" s="270"/>
      <c r="F231" s="266"/>
      <c r="G231" s="271"/>
      <c r="H231" s="266"/>
      <c r="I231" s="266">
        <v>0</v>
      </c>
      <c r="K231" s="125">
        <f t="shared" si="6"/>
        <v>0</v>
      </c>
      <c r="L231" s="126">
        <f t="shared" si="7"/>
        <v>0</v>
      </c>
    </row>
    <row r="232" spans="1:12" ht="14.25" x14ac:dyDescent="0.2">
      <c r="A232" s="10">
        <v>42230</v>
      </c>
      <c r="B232" s="267">
        <v>0</v>
      </c>
      <c r="C232" s="270">
        <v>0</v>
      </c>
      <c r="D232" s="274"/>
      <c r="E232" s="270"/>
      <c r="F232" s="266"/>
      <c r="G232" s="271"/>
      <c r="H232" s="266"/>
      <c r="I232" s="266">
        <v>0</v>
      </c>
      <c r="K232" s="125">
        <f t="shared" si="6"/>
        <v>0</v>
      </c>
      <c r="L232" s="126">
        <f t="shared" si="7"/>
        <v>0</v>
      </c>
    </row>
    <row r="233" spans="1:12" ht="14.25" x14ac:dyDescent="0.2">
      <c r="A233" s="10">
        <v>42231</v>
      </c>
      <c r="B233" s="267">
        <v>0</v>
      </c>
      <c r="C233" s="270">
        <v>0</v>
      </c>
      <c r="D233" s="274"/>
      <c r="E233" s="270"/>
      <c r="F233" s="266"/>
      <c r="G233" s="271"/>
      <c r="H233" s="266"/>
      <c r="I233" s="266">
        <v>0</v>
      </c>
      <c r="K233" s="125">
        <f t="shared" si="6"/>
        <v>0</v>
      </c>
      <c r="L233" s="126">
        <f t="shared" si="7"/>
        <v>0</v>
      </c>
    </row>
    <row r="234" spans="1:12" ht="14.25" x14ac:dyDescent="0.2">
      <c r="A234" s="10">
        <v>42232</v>
      </c>
      <c r="B234" s="267">
        <v>0</v>
      </c>
      <c r="C234" s="270">
        <v>0</v>
      </c>
      <c r="D234" s="274"/>
      <c r="E234" s="270"/>
      <c r="F234" s="266"/>
      <c r="G234" s="271"/>
      <c r="H234" s="266"/>
      <c r="I234" s="266">
        <v>0</v>
      </c>
      <c r="K234" s="125">
        <f t="shared" si="6"/>
        <v>0</v>
      </c>
      <c r="L234" s="126">
        <f t="shared" si="7"/>
        <v>0</v>
      </c>
    </row>
    <row r="235" spans="1:12" ht="14.25" x14ac:dyDescent="0.2">
      <c r="A235" s="10">
        <v>42233</v>
      </c>
      <c r="B235" s="267">
        <v>0</v>
      </c>
      <c r="C235" s="270">
        <v>0</v>
      </c>
      <c r="D235" s="274"/>
      <c r="E235" s="270"/>
      <c r="F235" s="266"/>
      <c r="G235" s="271"/>
      <c r="H235" s="266"/>
      <c r="I235" s="266">
        <v>0</v>
      </c>
      <c r="K235" s="125">
        <f t="shared" si="6"/>
        <v>0</v>
      </c>
      <c r="L235" s="126">
        <f t="shared" si="7"/>
        <v>0</v>
      </c>
    </row>
    <row r="236" spans="1:12" ht="14.25" x14ac:dyDescent="0.2">
      <c r="A236" s="10">
        <v>42234</v>
      </c>
      <c r="B236" s="267">
        <v>0</v>
      </c>
      <c r="C236" s="270">
        <v>0</v>
      </c>
      <c r="D236" s="274"/>
      <c r="E236" s="270"/>
      <c r="F236" s="266"/>
      <c r="G236" s="271"/>
      <c r="H236" s="266"/>
      <c r="I236" s="266">
        <v>0</v>
      </c>
      <c r="K236" s="125">
        <f t="shared" si="6"/>
        <v>0</v>
      </c>
      <c r="L236" s="126">
        <f t="shared" si="7"/>
        <v>0</v>
      </c>
    </row>
    <row r="237" spans="1:12" ht="14.25" x14ac:dyDescent="0.2">
      <c r="A237" s="10">
        <v>42235</v>
      </c>
      <c r="B237" s="267">
        <v>0</v>
      </c>
      <c r="C237" s="270">
        <v>0</v>
      </c>
      <c r="D237" s="274"/>
      <c r="E237" s="270"/>
      <c r="F237" s="266"/>
      <c r="G237" s="271"/>
      <c r="H237" s="266"/>
      <c r="I237" s="266">
        <v>0</v>
      </c>
      <c r="K237" s="125">
        <f t="shared" si="6"/>
        <v>0</v>
      </c>
      <c r="L237" s="126">
        <f t="shared" si="7"/>
        <v>0</v>
      </c>
    </row>
    <row r="238" spans="1:12" ht="14.25" x14ac:dyDescent="0.2">
      <c r="A238" s="10">
        <v>42236</v>
      </c>
      <c r="B238" s="267">
        <v>0</v>
      </c>
      <c r="C238" s="270">
        <v>0</v>
      </c>
      <c r="D238" s="274"/>
      <c r="E238" s="270"/>
      <c r="F238" s="266"/>
      <c r="G238" s="271"/>
      <c r="H238" s="266"/>
      <c r="I238" s="266">
        <v>0</v>
      </c>
      <c r="K238" s="125">
        <f t="shared" si="6"/>
        <v>0</v>
      </c>
      <c r="L238" s="126">
        <f t="shared" si="7"/>
        <v>0</v>
      </c>
    </row>
    <row r="239" spans="1:12" ht="14.25" x14ac:dyDescent="0.2">
      <c r="A239" s="10">
        <v>42237</v>
      </c>
      <c r="B239" s="267">
        <v>0</v>
      </c>
      <c r="C239" s="270">
        <v>0</v>
      </c>
      <c r="D239" s="274"/>
      <c r="E239" s="270"/>
      <c r="F239" s="266"/>
      <c r="G239" s="271"/>
      <c r="H239" s="266"/>
      <c r="I239" s="266">
        <v>0</v>
      </c>
      <c r="K239" s="125">
        <f t="shared" si="6"/>
        <v>0</v>
      </c>
      <c r="L239" s="126">
        <f t="shared" si="7"/>
        <v>0</v>
      </c>
    </row>
    <row r="240" spans="1:12" ht="14.25" x14ac:dyDescent="0.2">
      <c r="A240" s="10">
        <v>42238</v>
      </c>
      <c r="B240" s="267">
        <v>0</v>
      </c>
      <c r="C240" s="270">
        <v>0</v>
      </c>
      <c r="D240" s="274"/>
      <c r="E240" s="270"/>
      <c r="F240" s="266"/>
      <c r="G240" s="271"/>
      <c r="H240" s="266"/>
      <c r="I240" s="266">
        <v>0</v>
      </c>
      <c r="K240" s="125">
        <f t="shared" si="6"/>
        <v>0</v>
      </c>
      <c r="L240" s="126">
        <f t="shared" si="7"/>
        <v>0</v>
      </c>
    </row>
    <row r="241" spans="1:12" ht="14.25" x14ac:dyDescent="0.2">
      <c r="A241" s="10">
        <v>42239</v>
      </c>
      <c r="B241" s="267">
        <v>0</v>
      </c>
      <c r="C241" s="270">
        <v>0</v>
      </c>
      <c r="D241" s="274"/>
      <c r="E241" s="270"/>
      <c r="F241" s="266"/>
      <c r="G241" s="271"/>
      <c r="H241" s="266"/>
      <c r="I241" s="266">
        <v>0</v>
      </c>
      <c r="K241" s="125">
        <f t="shared" si="6"/>
        <v>0</v>
      </c>
      <c r="L241" s="126">
        <f t="shared" si="7"/>
        <v>0</v>
      </c>
    </row>
    <row r="242" spans="1:12" ht="14.25" x14ac:dyDescent="0.2">
      <c r="A242" s="10">
        <v>42240</v>
      </c>
      <c r="B242" s="267">
        <v>0</v>
      </c>
      <c r="C242" s="270">
        <v>0</v>
      </c>
      <c r="D242" s="274"/>
      <c r="E242" s="270"/>
      <c r="F242" s="266"/>
      <c r="G242" s="271"/>
      <c r="H242" s="266"/>
      <c r="I242" s="266">
        <v>0</v>
      </c>
      <c r="K242" s="125">
        <f t="shared" si="6"/>
        <v>0</v>
      </c>
      <c r="L242" s="126">
        <f t="shared" si="7"/>
        <v>0</v>
      </c>
    </row>
    <row r="243" spans="1:12" ht="14.25" x14ac:dyDescent="0.2">
      <c r="A243" s="10">
        <v>42241</v>
      </c>
      <c r="B243" s="267">
        <v>0</v>
      </c>
      <c r="C243" s="270">
        <v>0</v>
      </c>
      <c r="D243" s="274"/>
      <c r="E243" s="270"/>
      <c r="F243" s="266"/>
      <c r="G243" s="271"/>
      <c r="H243" s="266"/>
      <c r="I243" s="266">
        <v>0</v>
      </c>
      <c r="K243" s="125">
        <f t="shared" si="6"/>
        <v>0</v>
      </c>
      <c r="L243" s="126">
        <f t="shared" si="7"/>
        <v>0</v>
      </c>
    </row>
    <row r="244" spans="1:12" ht="14.25" x14ac:dyDescent="0.2">
      <c r="A244" s="10">
        <v>42242</v>
      </c>
      <c r="B244" s="267">
        <v>0</v>
      </c>
      <c r="C244" s="270">
        <v>0</v>
      </c>
      <c r="D244" s="274"/>
      <c r="E244" s="270"/>
      <c r="F244" s="266"/>
      <c r="G244" s="271"/>
      <c r="H244" s="266"/>
      <c r="I244" s="266">
        <v>0</v>
      </c>
      <c r="K244" s="125">
        <f t="shared" si="6"/>
        <v>0</v>
      </c>
      <c r="L244" s="126">
        <f t="shared" si="7"/>
        <v>0</v>
      </c>
    </row>
    <row r="245" spans="1:12" ht="14.25" x14ac:dyDescent="0.2">
      <c r="A245" s="10">
        <v>42243</v>
      </c>
      <c r="B245" s="267">
        <v>0</v>
      </c>
      <c r="C245" s="270">
        <v>0</v>
      </c>
      <c r="D245" s="274"/>
      <c r="E245" s="270"/>
      <c r="F245" s="266"/>
      <c r="G245" s="271"/>
      <c r="H245" s="266"/>
      <c r="I245" s="266">
        <v>0</v>
      </c>
      <c r="K245" s="125">
        <f t="shared" si="6"/>
        <v>0</v>
      </c>
      <c r="L245" s="126">
        <f t="shared" si="7"/>
        <v>0</v>
      </c>
    </row>
    <row r="246" spans="1:12" ht="14.25" x14ac:dyDescent="0.2">
      <c r="A246" s="10">
        <v>42244</v>
      </c>
      <c r="B246" s="267">
        <v>0</v>
      </c>
      <c r="C246" s="270">
        <v>0</v>
      </c>
      <c r="D246" s="274"/>
      <c r="E246" s="270"/>
      <c r="F246" s="266"/>
      <c r="G246" s="271"/>
      <c r="H246" s="266"/>
      <c r="I246" s="266">
        <v>0</v>
      </c>
      <c r="K246" s="125">
        <f t="shared" si="6"/>
        <v>0</v>
      </c>
      <c r="L246" s="126">
        <f t="shared" si="7"/>
        <v>0</v>
      </c>
    </row>
    <row r="247" spans="1:12" ht="14.25" x14ac:dyDescent="0.2">
      <c r="A247" s="10">
        <v>42245</v>
      </c>
      <c r="B247" s="267">
        <v>0</v>
      </c>
      <c r="C247" s="270">
        <v>0</v>
      </c>
      <c r="D247" s="274"/>
      <c r="E247" s="270"/>
      <c r="F247" s="266"/>
      <c r="G247" s="271"/>
      <c r="H247" s="266"/>
      <c r="I247" s="266">
        <v>0</v>
      </c>
      <c r="K247" s="125">
        <f t="shared" si="6"/>
        <v>0</v>
      </c>
      <c r="L247" s="126">
        <f t="shared" si="7"/>
        <v>0</v>
      </c>
    </row>
    <row r="248" spans="1:12" ht="14.25" x14ac:dyDescent="0.2">
      <c r="A248" s="10">
        <v>42246</v>
      </c>
      <c r="B248" s="267">
        <v>0</v>
      </c>
      <c r="C248" s="270">
        <v>0</v>
      </c>
      <c r="D248" s="274"/>
      <c r="E248" s="270"/>
      <c r="F248" s="266"/>
      <c r="G248" s="271"/>
      <c r="H248" s="266"/>
      <c r="I248" s="266">
        <v>0</v>
      </c>
      <c r="K248" s="125">
        <f t="shared" si="6"/>
        <v>0</v>
      </c>
      <c r="L248" s="126">
        <f t="shared" si="7"/>
        <v>0</v>
      </c>
    </row>
    <row r="249" spans="1:12" ht="14.25" x14ac:dyDescent="0.2">
      <c r="A249" s="10">
        <v>42247</v>
      </c>
      <c r="B249" s="267">
        <v>0</v>
      </c>
      <c r="C249" s="270">
        <v>0</v>
      </c>
      <c r="D249" s="274"/>
      <c r="E249" s="270"/>
      <c r="F249" s="266"/>
      <c r="G249" s="271"/>
      <c r="H249" s="266"/>
      <c r="I249" s="266">
        <v>0</v>
      </c>
      <c r="K249" s="125">
        <f t="shared" si="6"/>
        <v>0</v>
      </c>
      <c r="L249" s="126">
        <f t="shared" si="7"/>
        <v>0</v>
      </c>
    </row>
    <row r="250" spans="1:12" ht="14.25" x14ac:dyDescent="0.2">
      <c r="A250" s="10">
        <v>42248</v>
      </c>
      <c r="B250" s="267">
        <v>0</v>
      </c>
      <c r="C250" s="270">
        <v>0</v>
      </c>
      <c r="D250" s="274"/>
      <c r="E250" s="270"/>
      <c r="F250" s="266"/>
      <c r="G250" s="271"/>
      <c r="H250" s="266"/>
      <c r="I250" s="266">
        <v>0</v>
      </c>
      <c r="K250" s="125">
        <f t="shared" si="6"/>
        <v>0</v>
      </c>
      <c r="L250" s="126">
        <f t="shared" si="7"/>
        <v>0</v>
      </c>
    </row>
    <row r="251" spans="1:12" ht="14.25" x14ac:dyDescent="0.2">
      <c r="A251" s="10">
        <v>42249</v>
      </c>
      <c r="B251" s="267">
        <v>0</v>
      </c>
      <c r="C251" s="270">
        <v>0</v>
      </c>
      <c r="D251" s="274"/>
      <c r="E251" s="270"/>
      <c r="F251" s="266"/>
      <c r="G251" s="271"/>
      <c r="H251" s="266"/>
      <c r="I251" s="266">
        <v>0</v>
      </c>
      <c r="K251" s="125">
        <f t="shared" si="6"/>
        <v>0</v>
      </c>
      <c r="L251" s="126">
        <f t="shared" si="7"/>
        <v>0</v>
      </c>
    </row>
    <row r="252" spans="1:12" ht="14.25" x14ac:dyDescent="0.2">
      <c r="A252" s="10">
        <v>42250</v>
      </c>
      <c r="B252" s="267">
        <v>0</v>
      </c>
      <c r="C252" s="270">
        <v>0</v>
      </c>
      <c r="D252" s="274"/>
      <c r="E252" s="270"/>
      <c r="F252" s="266"/>
      <c r="G252" s="271"/>
      <c r="H252" s="266"/>
      <c r="I252" s="266">
        <v>0</v>
      </c>
      <c r="K252" s="125">
        <f t="shared" si="6"/>
        <v>0</v>
      </c>
      <c r="L252" s="126">
        <f t="shared" si="7"/>
        <v>0</v>
      </c>
    </row>
    <row r="253" spans="1:12" ht="14.25" x14ac:dyDescent="0.2">
      <c r="A253" s="10">
        <v>42251</v>
      </c>
      <c r="B253" s="267">
        <v>0</v>
      </c>
      <c r="C253" s="270">
        <v>0</v>
      </c>
      <c r="D253" s="274"/>
      <c r="E253" s="270"/>
      <c r="F253" s="266"/>
      <c r="G253" s="271"/>
      <c r="H253" s="266"/>
      <c r="I253" s="266">
        <v>0</v>
      </c>
      <c r="K253" s="125">
        <f t="shared" si="6"/>
        <v>0</v>
      </c>
      <c r="L253" s="126">
        <f t="shared" si="7"/>
        <v>0</v>
      </c>
    </row>
    <row r="254" spans="1:12" ht="14.25" x14ac:dyDescent="0.2">
      <c r="A254" s="10">
        <v>42252</v>
      </c>
      <c r="B254" s="267">
        <v>0</v>
      </c>
      <c r="C254" s="270">
        <v>0</v>
      </c>
      <c r="D254" s="274"/>
      <c r="E254" s="270"/>
      <c r="F254" s="266"/>
      <c r="G254" s="271"/>
      <c r="H254" s="266"/>
      <c r="I254" s="266">
        <v>0</v>
      </c>
      <c r="K254" s="125">
        <f t="shared" si="6"/>
        <v>0</v>
      </c>
      <c r="L254" s="126">
        <f t="shared" si="7"/>
        <v>0</v>
      </c>
    </row>
    <row r="255" spans="1:12" ht="14.25" x14ac:dyDescent="0.2">
      <c r="A255" s="10">
        <v>42253</v>
      </c>
      <c r="B255" s="267">
        <v>0</v>
      </c>
      <c r="C255" s="270">
        <v>0</v>
      </c>
      <c r="D255" s="274"/>
      <c r="E255" s="270"/>
      <c r="F255" s="266"/>
      <c r="G255" s="271"/>
      <c r="H255" s="266"/>
      <c r="I255" s="266">
        <v>0</v>
      </c>
      <c r="K255" s="125">
        <f t="shared" si="6"/>
        <v>0</v>
      </c>
      <c r="L255" s="126">
        <f t="shared" si="7"/>
        <v>0</v>
      </c>
    </row>
    <row r="256" spans="1:12" ht="14.25" x14ac:dyDescent="0.2">
      <c r="A256" s="10">
        <v>42254</v>
      </c>
      <c r="B256" s="267">
        <v>0</v>
      </c>
      <c r="C256" s="270">
        <v>0</v>
      </c>
      <c r="D256" s="274"/>
      <c r="E256" s="270"/>
      <c r="F256" s="266"/>
      <c r="G256" s="271"/>
      <c r="H256" s="266"/>
      <c r="I256" s="266">
        <v>0</v>
      </c>
      <c r="K256" s="125">
        <f t="shared" si="6"/>
        <v>0</v>
      </c>
      <c r="L256" s="126">
        <f t="shared" si="7"/>
        <v>0</v>
      </c>
    </row>
    <row r="257" spans="1:12" ht="14.25" x14ac:dyDescent="0.2">
      <c r="A257" s="10">
        <v>42255</v>
      </c>
      <c r="B257" s="267">
        <v>0</v>
      </c>
      <c r="C257" s="270">
        <v>0</v>
      </c>
      <c r="D257" s="274"/>
      <c r="E257" s="270"/>
      <c r="F257" s="266"/>
      <c r="G257" s="271"/>
      <c r="H257" s="266"/>
      <c r="I257" s="266">
        <v>0</v>
      </c>
      <c r="K257" s="125">
        <f t="shared" si="6"/>
        <v>0</v>
      </c>
      <c r="L257" s="126">
        <f t="shared" si="7"/>
        <v>0</v>
      </c>
    </row>
    <row r="258" spans="1:12" ht="14.25" x14ac:dyDescent="0.2">
      <c r="A258" s="10">
        <v>42256</v>
      </c>
      <c r="B258" s="267">
        <v>0</v>
      </c>
      <c r="C258" s="270">
        <v>0</v>
      </c>
      <c r="D258" s="274"/>
      <c r="E258" s="270"/>
      <c r="F258" s="266"/>
      <c r="G258" s="271"/>
      <c r="H258" s="266"/>
      <c r="I258" s="266">
        <v>0</v>
      </c>
      <c r="K258" s="125">
        <f t="shared" si="6"/>
        <v>0</v>
      </c>
      <c r="L258" s="126">
        <f t="shared" si="7"/>
        <v>0</v>
      </c>
    </row>
    <row r="259" spans="1:12" ht="14.25" x14ac:dyDescent="0.2">
      <c r="A259" s="10">
        <v>42257</v>
      </c>
      <c r="B259" s="267">
        <v>0</v>
      </c>
      <c r="C259" s="270">
        <v>0</v>
      </c>
      <c r="D259" s="274"/>
      <c r="E259" s="270"/>
      <c r="F259" s="266"/>
      <c r="G259" s="271"/>
      <c r="H259" s="266"/>
      <c r="I259" s="266">
        <v>0</v>
      </c>
      <c r="K259" s="125">
        <f t="shared" si="6"/>
        <v>0</v>
      </c>
      <c r="L259" s="126">
        <f t="shared" si="7"/>
        <v>0</v>
      </c>
    </row>
    <row r="260" spans="1:12" ht="14.25" x14ac:dyDescent="0.2">
      <c r="A260" s="10">
        <v>42258</v>
      </c>
      <c r="B260" s="267">
        <v>0</v>
      </c>
      <c r="C260" s="270">
        <v>0</v>
      </c>
      <c r="D260" s="274"/>
      <c r="E260" s="270"/>
      <c r="F260" s="266"/>
      <c r="G260" s="271"/>
      <c r="H260" s="266"/>
      <c r="I260" s="266">
        <v>0</v>
      </c>
      <c r="K260" s="125">
        <f t="shared" si="6"/>
        <v>0</v>
      </c>
      <c r="L260" s="126">
        <f t="shared" si="7"/>
        <v>0</v>
      </c>
    </row>
    <row r="261" spans="1:12" ht="14.25" x14ac:dyDescent="0.2">
      <c r="A261" s="10">
        <v>42259</v>
      </c>
      <c r="B261" s="267">
        <v>0</v>
      </c>
      <c r="C261" s="270">
        <v>0</v>
      </c>
      <c r="D261" s="274"/>
      <c r="E261" s="270"/>
      <c r="F261" s="266"/>
      <c r="G261" s="271"/>
      <c r="H261" s="266"/>
      <c r="I261" s="266">
        <v>0</v>
      </c>
      <c r="K261" s="125">
        <f t="shared" si="6"/>
        <v>0</v>
      </c>
      <c r="L261" s="126">
        <f t="shared" si="7"/>
        <v>0</v>
      </c>
    </row>
    <row r="262" spans="1:12" ht="14.25" x14ac:dyDescent="0.2">
      <c r="A262" s="10">
        <v>42260</v>
      </c>
      <c r="B262" s="267">
        <v>0</v>
      </c>
      <c r="C262" s="270">
        <v>0</v>
      </c>
      <c r="D262" s="274"/>
      <c r="E262" s="270"/>
      <c r="F262" s="266"/>
      <c r="G262" s="271"/>
      <c r="H262" s="266"/>
      <c r="I262" s="266">
        <v>0</v>
      </c>
      <c r="K262" s="125">
        <f t="shared" si="6"/>
        <v>0</v>
      </c>
      <c r="L262" s="126">
        <f t="shared" si="7"/>
        <v>0</v>
      </c>
    </row>
    <row r="263" spans="1:12" ht="14.25" x14ac:dyDescent="0.2">
      <c r="A263" s="10">
        <v>42261</v>
      </c>
      <c r="B263" s="267">
        <v>0</v>
      </c>
      <c r="C263" s="270">
        <v>0</v>
      </c>
      <c r="D263" s="274"/>
      <c r="E263" s="270"/>
      <c r="F263" s="266"/>
      <c r="G263" s="271"/>
      <c r="H263" s="266"/>
      <c r="I263" s="266">
        <v>0</v>
      </c>
      <c r="K263" s="125">
        <f t="shared" ref="K263:K326" si="8">B263*E263</f>
        <v>0</v>
      </c>
      <c r="L263" s="126">
        <f t="shared" ref="L263:L326" si="9">B263</f>
        <v>0</v>
      </c>
    </row>
    <row r="264" spans="1:12" ht="14.25" x14ac:dyDescent="0.2">
      <c r="A264" s="10">
        <v>42262</v>
      </c>
      <c r="B264" s="267">
        <v>0</v>
      </c>
      <c r="C264" s="270">
        <v>0</v>
      </c>
      <c r="D264" s="274"/>
      <c r="E264" s="270"/>
      <c r="F264" s="266"/>
      <c r="G264" s="271"/>
      <c r="H264" s="266"/>
      <c r="I264" s="266">
        <v>0</v>
      </c>
      <c r="K264" s="125">
        <f t="shared" si="8"/>
        <v>0</v>
      </c>
      <c r="L264" s="126">
        <f t="shared" si="9"/>
        <v>0</v>
      </c>
    </row>
    <row r="265" spans="1:12" ht="14.25" x14ac:dyDescent="0.2">
      <c r="A265" s="10">
        <v>42263</v>
      </c>
      <c r="B265" s="267">
        <v>0</v>
      </c>
      <c r="C265" s="270">
        <v>0</v>
      </c>
      <c r="D265" s="274"/>
      <c r="E265" s="270"/>
      <c r="F265" s="266"/>
      <c r="G265" s="271"/>
      <c r="H265" s="266"/>
      <c r="I265" s="266">
        <v>0</v>
      </c>
      <c r="K265" s="125">
        <f t="shared" si="8"/>
        <v>0</v>
      </c>
      <c r="L265" s="126">
        <f t="shared" si="9"/>
        <v>0</v>
      </c>
    </row>
    <row r="266" spans="1:12" ht="14.25" x14ac:dyDescent="0.2">
      <c r="A266" s="10">
        <v>42264</v>
      </c>
      <c r="B266" s="267">
        <v>0</v>
      </c>
      <c r="C266" s="270">
        <v>0</v>
      </c>
      <c r="D266" s="274"/>
      <c r="E266" s="270"/>
      <c r="F266" s="266"/>
      <c r="G266" s="271"/>
      <c r="H266" s="266"/>
      <c r="I266" s="266">
        <v>0</v>
      </c>
      <c r="K266" s="125">
        <f t="shared" si="8"/>
        <v>0</v>
      </c>
      <c r="L266" s="126">
        <f t="shared" si="9"/>
        <v>0</v>
      </c>
    </row>
    <row r="267" spans="1:12" ht="14.25" x14ac:dyDescent="0.2">
      <c r="A267" s="10">
        <v>42265</v>
      </c>
      <c r="B267" s="267">
        <v>0</v>
      </c>
      <c r="C267" s="270">
        <v>0</v>
      </c>
      <c r="D267" s="274"/>
      <c r="E267" s="270"/>
      <c r="F267" s="266"/>
      <c r="G267" s="271"/>
      <c r="H267" s="266"/>
      <c r="I267" s="266">
        <v>0</v>
      </c>
      <c r="K267" s="125">
        <f t="shared" si="8"/>
        <v>0</v>
      </c>
      <c r="L267" s="126">
        <f t="shared" si="9"/>
        <v>0</v>
      </c>
    </row>
    <row r="268" spans="1:12" ht="14.25" x14ac:dyDescent="0.2">
      <c r="A268" s="10">
        <v>42266</v>
      </c>
      <c r="B268" s="267">
        <v>0</v>
      </c>
      <c r="C268" s="270">
        <v>0</v>
      </c>
      <c r="D268" s="274"/>
      <c r="E268" s="270"/>
      <c r="F268" s="266"/>
      <c r="G268" s="271"/>
      <c r="H268" s="266"/>
      <c r="I268" s="266">
        <v>0</v>
      </c>
      <c r="K268" s="125">
        <f t="shared" si="8"/>
        <v>0</v>
      </c>
      <c r="L268" s="126">
        <f t="shared" si="9"/>
        <v>0</v>
      </c>
    </row>
    <row r="269" spans="1:12" ht="14.25" x14ac:dyDescent="0.2">
      <c r="A269" s="10">
        <v>42267</v>
      </c>
      <c r="B269" s="267">
        <v>0</v>
      </c>
      <c r="C269" s="270">
        <v>0</v>
      </c>
      <c r="D269" s="274"/>
      <c r="E269" s="270"/>
      <c r="F269" s="266"/>
      <c r="G269" s="271"/>
      <c r="H269" s="266"/>
      <c r="I269" s="266">
        <v>0</v>
      </c>
      <c r="K269" s="125">
        <f t="shared" si="8"/>
        <v>0</v>
      </c>
      <c r="L269" s="126">
        <f t="shared" si="9"/>
        <v>0</v>
      </c>
    </row>
    <row r="270" spans="1:12" ht="14.25" x14ac:dyDescent="0.2">
      <c r="A270" s="10">
        <v>42268</v>
      </c>
      <c r="B270" s="267">
        <v>0</v>
      </c>
      <c r="C270" s="270">
        <v>0</v>
      </c>
      <c r="D270" s="274"/>
      <c r="E270" s="270"/>
      <c r="F270" s="266"/>
      <c r="G270" s="271"/>
      <c r="H270" s="266"/>
      <c r="I270" s="266">
        <v>0</v>
      </c>
      <c r="K270" s="125">
        <f t="shared" si="8"/>
        <v>0</v>
      </c>
      <c r="L270" s="126">
        <f t="shared" si="9"/>
        <v>0</v>
      </c>
    </row>
    <row r="271" spans="1:12" ht="14.25" x14ac:dyDescent="0.2">
      <c r="A271" s="10">
        <v>42269</v>
      </c>
      <c r="B271" s="267">
        <v>0</v>
      </c>
      <c r="C271" s="270">
        <v>0</v>
      </c>
      <c r="D271" s="274"/>
      <c r="E271" s="270"/>
      <c r="F271" s="266"/>
      <c r="G271" s="271"/>
      <c r="H271" s="266"/>
      <c r="I271" s="266">
        <v>0</v>
      </c>
      <c r="K271" s="125">
        <f t="shared" si="8"/>
        <v>0</v>
      </c>
      <c r="L271" s="126">
        <f t="shared" si="9"/>
        <v>0</v>
      </c>
    </row>
    <row r="272" spans="1:12" ht="14.25" x14ac:dyDescent="0.2">
      <c r="A272" s="10">
        <v>42270</v>
      </c>
      <c r="B272" s="267">
        <v>0</v>
      </c>
      <c r="C272" s="270">
        <v>0</v>
      </c>
      <c r="D272" s="274"/>
      <c r="E272" s="270"/>
      <c r="F272" s="266"/>
      <c r="G272" s="271"/>
      <c r="H272" s="266"/>
      <c r="I272" s="266">
        <v>0</v>
      </c>
      <c r="K272" s="125">
        <f t="shared" si="8"/>
        <v>0</v>
      </c>
      <c r="L272" s="126">
        <f t="shared" si="9"/>
        <v>0</v>
      </c>
    </row>
    <row r="273" spans="1:12" ht="14.25" x14ac:dyDescent="0.2">
      <c r="A273" s="10">
        <v>42271</v>
      </c>
      <c r="B273" s="267">
        <v>0</v>
      </c>
      <c r="C273" s="270">
        <v>0</v>
      </c>
      <c r="D273" s="274"/>
      <c r="E273" s="270"/>
      <c r="F273" s="266"/>
      <c r="G273" s="271"/>
      <c r="H273" s="266"/>
      <c r="I273" s="266">
        <v>0</v>
      </c>
      <c r="K273" s="125">
        <f t="shared" si="8"/>
        <v>0</v>
      </c>
      <c r="L273" s="126">
        <f t="shared" si="9"/>
        <v>0</v>
      </c>
    </row>
    <row r="274" spans="1:12" ht="14.25" x14ac:dyDescent="0.2">
      <c r="A274" s="10">
        <v>42272</v>
      </c>
      <c r="B274" s="267">
        <v>0</v>
      </c>
      <c r="C274" s="270">
        <v>0</v>
      </c>
      <c r="D274" s="274"/>
      <c r="E274" s="270"/>
      <c r="F274" s="266"/>
      <c r="G274" s="271"/>
      <c r="H274" s="266"/>
      <c r="I274" s="266">
        <v>0</v>
      </c>
      <c r="K274" s="125">
        <f t="shared" si="8"/>
        <v>0</v>
      </c>
      <c r="L274" s="126">
        <f t="shared" si="9"/>
        <v>0</v>
      </c>
    </row>
    <row r="275" spans="1:12" ht="14.25" x14ac:dyDescent="0.2">
      <c r="A275" s="10">
        <v>42273</v>
      </c>
      <c r="B275" s="267">
        <v>0</v>
      </c>
      <c r="C275" s="270">
        <v>0</v>
      </c>
      <c r="D275" s="274"/>
      <c r="E275" s="270"/>
      <c r="F275" s="266"/>
      <c r="G275" s="271"/>
      <c r="H275" s="266"/>
      <c r="I275" s="266">
        <v>0</v>
      </c>
      <c r="K275" s="125">
        <f t="shared" si="8"/>
        <v>0</v>
      </c>
      <c r="L275" s="126">
        <f t="shared" si="9"/>
        <v>0</v>
      </c>
    </row>
    <row r="276" spans="1:12" ht="14.25" x14ac:dyDescent="0.2">
      <c r="A276" s="10">
        <v>42274</v>
      </c>
      <c r="B276" s="267">
        <v>0</v>
      </c>
      <c r="C276" s="270">
        <v>0</v>
      </c>
      <c r="D276" s="274"/>
      <c r="E276" s="270"/>
      <c r="F276" s="266"/>
      <c r="G276" s="271"/>
      <c r="H276" s="266"/>
      <c r="I276" s="266">
        <v>0</v>
      </c>
      <c r="K276" s="125">
        <f t="shared" si="8"/>
        <v>0</v>
      </c>
      <c r="L276" s="126">
        <f t="shared" si="9"/>
        <v>0</v>
      </c>
    </row>
    <row r="277" spans="1:12" ht="14.25" x14ac:dyDescent="0.2">
      <c r="A277" s="10">
        <v>42275</v>
      </c>
      <c r="B277" s="267">
        <v>0</v>
      </c>
      <c r="C277" s="270">
        <v>0</v>
      </c>
      <c r="D277" s="274"/>
      <c r="E277" s="270"/>
      <c r="F277" s="266"/>
      <c r="G277" s="271"/>
      <c r="H277" s="266"/>
      <c r="I277" s="266">
        <v>0</v>
      </c>
      <c r="K277" s="125">
        <f t="shared" si="8"/>
        <v>0</v>
      </c>
      <c r="L277" s="126">
        <f t="shared" si="9"/>
        <v>0</v>
      </c>
    </row>
    <row r="278" spans="1:12" ht="14.25" x14ac:dyDescent="0.2">
      <c r="A278" s="10">
        <v>42276</v>
      </c>
      <c r="B278" s="267">
        <v>0</v>
      </c>
      <c r="C278" s="270">
        <v>0</v>
      </c>
      <c r="D278" s="274"/>
      <c r="E278" s="270"/>
      <c r="F278" s="266"/>
      <c r="G278" s="271"/>
      <c r="H278" s="266"/>
      <c r="I278" s="266">
        <v>0</v>
      </c>
      <c r="K278" s="125">
        <f t="shared" si="8"/>
        <v>0</v>
      </c>
      <c r="L278" s="126">
        <f t="shared" si="9"/>
        <v>0</v>
      </c>
    </row>
    <row r="279" spans="1:12" ht="14.25" x14ac:dyDescent="0.2">
      <c r="A279" s="10">
        <v>42277</v>
      </c>
      <c r="B279" s="267">
        <v>0</v>
      </c>
      <c r="C279" s="270">
        <v>0</v>
      </c>
      <c r="D279" s="274"/>
      <c r="E279" s="270"/>
      <c r="F279" s="266"/>
      <c r="G279" s="271"/>
      <c r="H279" s="266"/>
      <c r="I279" s="266">
        <v>0</v>
      </c>
      <c r="K279" s="125">
        <f t="shared" si="8"/>
        <v>0</v>
      </c>
      <c r="L279" s="126">
        <f t="shared" si="9"/>
        <v>0</v>
      </c>
    </row>
    <row r="280" spans="1:12" ht="14.25" x14ac:dyDescent="0.2">
      <c r="A280" s="10">
        <v>42278</v>
      </c>
      <c r="B280" s="266">
        <v>0</v>
      </c>
      <c r="C280" s="270">
        <v>0</v>
      </c>
      <c r="D280" s="274"/>
      <c r="E280" s="270"/>
      <c r="F280" s="266"/>
      <c r="G280" s="271"/>
      <c r="H280" s="266"/>
      <c r="I280" s="266">
        <v>0</v>
      </c>
      <c r="K280" s="125">
        <f t="shared" si="8"/>
        <v>0</v>
      </c>
      <c r="L280" s="126">
        <f t="shared" si="9"/>
        <v>0</v>
      </c>
    </row>
    <row r="281" spans="1:12" ht="14.25" x14ac:dyDescent="0.2">
      <c r="A281" s="10">
        <v>42279</v>
      </c>
      <c r="B281" s="266">
        <v>0</v>
      </c>
      <c r="C281" s="270">
        <v>0</v>
      </c>
      <c r="D281" s="274"/>
      <c r="E281" s="270"/>
      <c r="F281" s="266"/>
      <c r="G281" s="271"/>
      <c r="H281" s="266"/>
      <c r="I281" s="266">
        <v>0</v>
      </c>
      <c r="K281" s="125">
        <f t="shared" si="8"/>
        <v>0</v>
      </c>
      <c r="L281" s="126">
        <f t="shared" si="9"/>
        <v>0</v>
      </c>
    </row>
    <row r="282" spans="1:12" ht="14.25" x14ac:dyDescent="0.2">
      <c r="A282" s="10">
        <v>42280</v>
      </c>
      <c r="B282" s="266">
        <v>0</v>
      </c>
      <c r="C282" s="270">
        <v>0</v>
      </c>
      <c r="D282" s="274"/>
      <c r="E282" s="270"/>
      <c r="F282" s="266"/>
      <c r="G282" s="271"/>
      <c r="H282" s="266"/>
      <c r="I282" s="266">
        <v>0</v>
      </c>
      <c r="K282" s="125">
        <f t="shared" si="8"/>
        <v>0</v>
      </c>
      <c r="L282" s="126">
        <f t="shared" si="9"/>
        <v>0</v>
      </c>
    </row>
    <row r="283" spans="1:12" ht="14.25" x14ac:dyDescent="0.2">
      <c r="A283" s="10">
        <v>42281</v>
      </c>
      <c r="B283" s="266">
        <v>0</v>
      </c>
      <c r="C283" s="270">
        <v>0</v>
      </c>
      <c r="D283" s="274"/>
      <c r="E283" s="270"/>
      <c r="F283" s="266"/>
      <c r="G283" s="271"/>
      <c r="H283" s="266"/>
      <c r="I283" s="266">
        <v>0</v>
      </c>
      <c r="K283" s="125">
        <f t="shared" si="8"/>
        <v>0</v>
      </c>
      <c r="L283" s="126">
        <f t="shared" si="9"/>
        <v>0</v>
      </c>
    </row>
    <row r="284" spans="1:12" ht="14.25" x14ac:dyDescent="0.2">
      <c r="A284" s="10">
        <v>42282</v>
      </c>
      <c r="B284" s="266">
        <v>0</v>
      </c>
      <c r="C284" s="270">
        <v>0</v>
      </c>
      <c r="D284" s="274"/>
      <c r="E284" s="270"/>
      <c r="F284" s="266"/>
      <c r="G284" s="271"/>
      <c r="H284" s="266"/>
      <c r="I284" s="266">
        <v>0</v>
      </c>
      <c r="K284" s="125">
        <f t="shared" si="8"/>
        <v>0</v>
      </c>
      <c r="L284" s="126">
        <f t="shared" si="9"/>
        <v>0</v>
      </c>
    </row>
    <row r="285" spans="1:12" ht="14.25" x14ac:dyDescent="0.2">
      <c r="A285" s="10">
        <v>42283</v>
      </c>
      <c r="B285" s="266">
        <v>0</v>
      </c>
      <c r="C285" s="270">
        <v>0</v>
      </c>
      <c r="D285" s="274"/>
      <c r="E285" s="270"/>
      <c r="F285" s="266"/>
      <c r="G285" s="271"/>
      <c r="H285" s="266"/>
      <c r="I285" s="266">
        <v>0</v>
      </c>
      <c r="K285" s="125">
        <f t="shared" si="8"/>
        <v>0</v>
      </c>
      <c r="L285" s="126">
        <f t="shared" si="9"/>
        <v>0</v>
      </c>
    </row>
    <row r="286" spans="1:12" ht="14.25" x14ac:dyDescent="0.2">
      <c r="A286" s="10">
        <v>42284</v>
      </c>
      <c r="B286" s="266">
        <v>0</v>
      </c>
      <c r="C286" s="270">
        <v>0</v>
      </c>
      <c r="D286" s="274"/>
      <c r="E286" s="270"/>
      <c r="F286" s="266"/>
      <c r="G286" s="271"/>
      <c r="H286" s="266"/>
      <c r="I286" s="266">
        <v>0</v>
      </c>
      <c r="K286" s="125">
        <f t="shared" si="8"/>
        <v>0</v>
      </c>
      <c r="L286" s="126">
        <f t="shared" si="9"/>
        <v>0</v>
      </c>
    </row>
    <row r="287" spans="1:12" ht="14.25" x14ac:dyDescent="0.2">
      <c r="A287" s="10">
        <v>42285</v>
      </c>
      <c r="B287" s="266">
        <v>0</v>
      </c>
      <c r="C287" s="270">
        <v>0</v>
      </c>
      <c r="D287" s="274"/>
      <c r="E287" s="270"/>
      <c r="F287" s="266"/>
      <c r="G287" s="271"/>
      <c r="H287" s="266"/>
      <c r="I287" s="266">
        <v>0</v>
      </c>
      <c r="K287" s="125">
        <f t="shared" si="8"/>
        <v>0</v>
      </c>
      <c r="L287" s="126">
        <f t="shared" si="9"/>
        <v>0</v>
      </c>
    </row>
    <row r="288" spans="1:12" ht="14.25" x14ac:dyDescent="0.2">
      <c r="A288" s="10">
        <v>42286</v>
      </c>
      <c r="B288" s="266">
        <v>0</v>
      </c>
      <c r="C288" s="270">
        <v>0</v>
      </c>
      <c r="D288" s="274"/>
      <c r="E288" s="270"/>
      <c r="F288" s="266"/>
      <c r="G288" s="271"/>
      <c r="H288" s="266"/>
      <c r="I288" s="266">
        <v>0</v>
      </c>
      <c r="K288" s="125">
        <f t="shared" si="8"/>
        <v>0</v>
      </c>
      <c r="L288" s="126">
        <f t="shared" si="9"/>
        <v>0</v>
      </c>
    </row>
    <row r="289" spans="1:12" ht="14.25" x14ac:dyDescent="0.2">
      <c r="A289" s="10">
        <v>42287</v>
      </c>
      <c r="B289" s="266">
        <v>0</v>
      </c>
      <c r="C289" s="270">
        <v>0</v>
      </c>
      <c r="D289" s="274"/>
      <c r="E289" s="270"/>
      <c r="F289" s="266"/>
      <c r="G289" s="271"/>
      <c r="H289" s="266"/>
      <c r="I289" s="266">
        <v>0</v>
      </c>
      <c r="K289" s="125">
        <f t="shared" si="8"/>
        <v>0</v>
      </c>
      <c r="L289" s="126">
        <f t="shared" si="9"/>
        <v>0</v>
      </c>
    </row>
    <row r="290" spans="1:12" ht="14.25" x14ac:dyDescent="0.2">
      <c r="A290" s="10">
        <v>42288</v>
      </c>
      <c r="B290" s="266">
        <v>0</v>
      </c>
      <c r="C290" s="270">
        <v>0</v>
      </c>
      <c r="D290" s="274"/>
      <c r="E290" s="270"/>
      <c r="F290" s="266"/>
      <c r="G290" s="271"/>
      <c r="H290" s="266"/>
      <c r="I290" s="266">
        <v>0</v>
      </c>
      <c r="K290" s="125">
        <f t="shared" si="8"/>
        <v>0</v>
      </c>
      <c r="L290" s="126">
        <f t="shared" si="9"/>
        <v>0</v>
      </c>
    </row>
    <row r="291" spans="1:12" ht="14.25" x14ac:dyDescent="0.2">
      <c r="A291" s="10">
        <v>42289</v>
      </c>
      <c r="B291" s="266">
        <v>0</v>
      </c>
      <c r="C291" s="270">
        <v>0</v>
      </c>
      <c r="D291" s="274"/>
      <c r="E291" s="270"/>
      <c r="F291" s="266"/>
      <c r="G291" s="271"/>
      <c r="H291" s="266"/>
      <c r="I291" s="266">
        <v>0</v>
      </c>
      <c r="K291" s="125">
        <f t="shared" si="8"/>
        <v>0</v>
      </c>
      <c r="L291" s="126">
        <f t="shared" si="9"/>
        <v>0</v>
      </c>
    </row>
    <row r="292" spans="1:12" ht="14.25" x14ac:dyDescent="0.2">
      <c r="A292" s="10">
        <v>42290</v>
      </c>
      <c r="B292" s="266">
        <v>0</v>
      </c>
      <c r="C292" s="270">
        <v>0</v>
      </c>
      <c r="D292" s="274"/>
      <c r="E292" s="270"/>
      <c r="F292" s="266"/>
      <c r="G292" s="271"/>
      <c r="H292" s="266"/>
      <c r="I292" s="266">
        <v>0</v>
      </c>
      <c r="K292" s="125">
        <f t="shared" si="8"/>
        <v>0</v>
      </c>
      <c r="L292" s="126">
        <f t="shared" si="9"/>
        <v>0</v>
      </c>
    </row>
    <row r="293" spans="1:12" ht="14.25" x14ac:dyDescent="0.2">
      <c r="A293" s="10">
        <v>42291</v>
      </c>
      <c r="B293" s="266">
        <v>0</v>
      </c>
      <c r="C293" s="270">
        <v>0</v>
      </c>
      <c r="D293" s="274"/>
      <c r="E293" s="270"/>
      <c r="F293" s="266"/>
      <c r="G293" s="271"/>
      <c r="H293" s="266"/>
      <c r="I293" s="266">
        <v>0</v>
      </c>
      <c r="K293" s="125">
        <f t="shared" si="8"/>
        <v>0</v>
      </c>
      <c r="L293" s="126">
        <f t="shared" si="9"/>
        <v>0</v>
      </c>
    </row>
    <row r="294" spans="1:12" ht="14.25" x14ac:dyDescent="0.2">
      <c r="A294" s="10">
        <v>42292</v>
      </c>
      <c r="B294" s="266">
        <v>0</v>
      </c>
      <c r="C294" s="270">
        <v>0</v>
      </c>
      <c r="D294" s="274"/>
      <c r="E294" s="270"/>
      <c r="F294" s="266"/>
      <c r="G294" s="271"/>
      <c r="H294" s="266"/>
      <c r="I294" s="266">
        <v>0</v>
      </c>
      <c r="K294" s="125">
        <f t="shared" si="8"/>
        <v>0</v>
      </c>
      <c r="L294" s="126">
        <f t="shared" si="9"/>
        <v>0</v>
      </c>
    </row>
    <row r="295" spans="1:12" ht="14.25" x14ac:dyDescent="0.2">
      <c r="A295" s="10">
        <v>42293</v>
      </c>
      <c r="B295" s="266">
        <v>0</v>
      </c>
      <c r="C295" s="270">
        <v>0</v>
      </c>
      <c r="D295" s="274"/>
      <c r="E295" s="270"/>
      <c r="F295" s="266"/>
      <c r="G295" s="271"/>
      <c r="H295" s="266"/>
      <c r="I295" s="266">
        <v>0</v>
      </c>
      <c r="K295" s="125">
        <f t="shared" si="8"/>
        <v>0</v>
      </c>
      <c r="L295" s="126">
        <f t="shared" si="9"/>
        <v>0</v>
      </c>
    </row>
    <row r="296" spans="1:12" ht="14.25" x14ac:dyDescent="0.2">
      <c r="A296" s="10">
        <v>42294</v>
      </c>
      <c r="B296" s="266">
        <v>0</v>
      </c>
      <c r="C296" s="270">
        <v>0</v>
      </c>
      <c r="D296" s="274"/>
      <c r="E296" s="270"/>
      <c r="F296" s="266"/>
      <c r="G296" s="271"/>
      <c r="H296" s="266"/>
      <c r="I296" s="266">
        <v>0</v>
      </c>
      <c r="K296" s="125">
        <f t="shared" si="8"/>
        <v>0</v>
      </c>
      <c r="L296" s="126">
        <f t="shared" si="9"/>
        <v>0</v>
      </c>
    </row>
    <row r="297" spans="1:12" ht="14.25" x14ac:dyDescent="0.2">
      <c r="A297" s="10">
        <v>42295</v>
      </c>
      <c r="B297" s="266">
        <v>0</v>
      </c>
      <c r="C297" s="270">
        <v>0</v>
      </c>
      <c r="D297" s="274"/>
      <c r="E297" s="270"/>
      <c r="F297" s="266"/>
      <c r="G297" s="271"/>
      <c r="H297" s="266"/>
      <c r="I297" s="266">
        <v>0</v>
      </c>
      <c r="K297" s="125">
        <f t="shared" si="8"/>
        <v>0</v>
      </c>
      <c r="L297" s="126">
        <f t="shared" si="9"/>
        <v>0</v>
      </c>
    </row>
    <row r="298" spans="1:12" ht="14.25" x14ac:dyDescent="0.2">
      <c r="A298" s="10">
        <v>42296</v>
      </c>
      <c r="B298" s="266">
        <v>0</v>
      </c>
      <c r="C298" s="270">
        <v>0</v>
      </c>
      <c r="D298" s="274"/>
      <c r="E298" s="270"/>
      <c r="F298" s="266"/>
      <c r="G298" s="271"/>
      <c r="H298" s="266"/>
      <c r="I298" s="266">
        <v>0</v>
      </c>
      <c r="K298" s="125">
        <f t="shared" si="8"/>
        <v>0</v>
      </c>
      <c r="L298" s="126">
        <f t="shared" si="9"/>
        <v>0</v>
      </c>
    </row>
    <row r="299" spans="1:12" ht="14.25" x14ac:dyDescent="0.2">
      <c r="A299" s="10">
        <v>42297</v>
      </c>
      <c r="B299" s="266">
        <v>0</v>
      </c>
      <c r="C299" s="270">
        <v>0</v>
      </c>
      <c r="D299" s="274"/>
      <c r="E299" s="270"/>
      <c r="F299" s="266"/>
      <c r="G299" s="271"/>
      <c r="H299" s="266"/>
      <c r="I299" s="266">
        <v>0</v>
      </c>
      <c r="K299" s="125">
        <f t="shared" si="8"/>
        <v>0</v>
      </c>
      <c r="L299" s="126">
        <f t="shared" si="9"/>
        <v>0</v>
      </c>
    </row>
    <row r="300" spans="1:12" ht="14.25" x14ac:dyDescent="0.2">
      <c r="A300" s="10">
        <v>42298</v>
      </c>
      <c r="B300" s="266">
        <v>0</v>
      </c>
      <c r="C300" s="270">
        <v>0</v>
      </c>
      <c r="D300" s="274"/>
      <c r="E300" s="270"/>
      <c r="F300" s="266"/>
      <c r="G300" s="271"/>
      <c r="H300" s="266"/>
      <c r="I300" s="266">
        <v>0</v>
      </c>
      <c r="K300" s="125">
        <f t="shared" si="8"/>
        <v>0</v>
      </c>
      <c r="L300" s="126">
        <f t="shared" si="9"/>
        <v>0</v>
      </c>
    </row>
    <row r="301" spans="1:12" ht="14.25" x14ac:dyDescent="0.2">
      <c r="A301" s="10">
        <v>42299</v>
      </c>
      <c r="B301" s="266">
        <v>0</v>
      </c>
      <c r="C301" s="270">
        <v>0</v>
      </c>
      <c r="D301" s="274"/>
      <c r="E301" s="270"/>
      <c r="F301" s="266"/>
      <c r="G301" s="271"/>
      <c r="H301" s="266"/>
      <c r="I301" s="266">
        <v>0</v>
      </c>
      <c r="K301" s="125">
        <f t="shared" si="8"/>
        <v>0</v>
      </c>
      <c r="L301" s="126">
        <f t="shared" si="9"/>
        <v>0</v>
      </c>
    </row>
    <row r="302" spans="1:12" ht="14.25" x14ac:dyDescent="0.2">
      <c r="A302" s="10">
        <v>42300</v>
      </c>
      <c r="B302" s="266">
        <v>0</v>
      </c>
      <c r="C302" s="270">
        <v>0</v>
      </c>
      <c r="D302" s="274"/>
      <c r="E302" s="270"/>
      <c r="F302" s="266"/>
      <c r="G302" s="271"/>
      <c r="H302" s="266"/>
      <c r="I302" s="266">
        <v>0</v>
      </c>
      <c r="K302" s="125">
        <f t="shared" si="8"/>
        <v>0</v>
      </c>
      <c r="L302" s="126">
        <f t="shared" si="9"/>
        <v>0</v>
      </c>
    </row>
    <row r="303" spans="1:12" ht="14.25" x14ac:dyDescent="0.2">
      <c r="A303" s="10">
        <v>42301</v>
      </c>
      <c r="B303" s="266">
        <v>0</v>
      </c>
      <c r="C303" s="270">
        <v>0</v>
      </c>
      <c r="D303" s="274"/>
      <c r="E303" s="270"/>
      <c r="F303" s="266"/>
      <c r="G303" s="271"/>
      <c r="H303" s="266"/>
      <c r="I303" s="266">
        <v>0</v>
      </c>
      <c r="K303" s="125">
        <f t="shared" si="8"/>
        <v>0</v>
      </c>
      <c r="L303" s="126">
        <f t="shared" si="9"/>
        <v>0</v>
      </c>
    </row>
    <row r="304" spans="1:12" ht="14.25" x14ac:dyDescent="0.2">
      <c r="A304" s="10">
        <v>42302</v>
      </c>
      <c r="B304" s="266">
        <v>0</v>
      </c>
      <c r="C304" s="270">
        <v>0</v>
      </c>
      <c r="D304" s="274"/>
      <c r="E304" s="270"/>
      <c r="F304" s="266"/>
      <c r="G304" s="271"/>
      <c r="H304" s="266"/>
      <c r="I304" s="266">
        <v>0</v>
      </c>
      <c r="K304" s="125">
        <f t="shared" si="8"/>
        <v>0</v>
      </c>
      <c r="L304" s="126">
        <f t="shared" si="9"/>
        <v>0</v>
      </c>
    </row>
    <row r="305" spans="1:12" ht="14.25" x14ac:dyDescent="0.2">
      <c r="A305" s="10">
        <v>42303</v>
      </c>
      <c r="B305" s="266">
        <v>0</v>
      </c>
      <c r="C305" s="270">
        <v>0</v>
      </c>
      <c r="D305" s="274"/>
      <c r="E305" s="270"/>
      <c r="F305" s="266"/>
      <c r="G305" s="271"/>
      <c r="H305" s="266"/>
      <c r="I305" s="266">
        <v>0</v>
      </c>
      <c r="K305" s="125">
        <f t="shared" si="8"/>
        <v>0</v>
      </c>
      <c r="L305" s="126">
        <f t="shared" si="9"/>
        <v>0</v>
      </c>
    </row>
    <row r="306" spans="1:12" ht="14.25" x14ac:dyDescent="0.2">
      <c r="A306" s="10">
        <v>42304</v>
      </c>
      <c r="B306" s="266">
        <v>0</v>
      </c>
      <c r="C306" s="270">
        <v>0</v>
      </c>
      <c r="D306" s="274"/>
      <c r="E306" s="270"/>
      <c r="F306" s="266"/>
      <c r="G306" s="271"/>
      <c r="H306" s="266"/>
      <c r="I306" s="266">
        <v>0</v>
      </c>
      <c r="K306" s="125">
        <f t="shared" si="8"/>
        <v>0</v>
      </c>
      <c r="L306" s="126">
        <f t="shared" si="9"/>
        <v>0</v>
      </c>
    </row>
    <row r="307" spans="1:12" ht="14.25" x14ac:dyDescent="0.2">
      <c r="A307" s="10">
        <v>42305</v>
      </c>
      <c r="B307" s="266">
        <v>0</v>
      </c>
      <c r="C307" s="270">
        <v>0</v>
      </c>
      <c r="D307" s="274"/>
      <c r="E307" s="270"/>
      <c r="F307" s="266"/>
      <c r="G307" s="271"/>
      <c r="H307" s="266"/>
      <c r="I307" s="266">
        <v>0</v>
      </c>
      <c r="K307" s="125">
        <f t="shared" si="8"/>
        <v>0</v>
      </c>
      <c r="L307" s="126">
        <f t="shared" si="9"/>
        <v>0</v>
      </c>
    </row>
    <row r="308" spans="1:12" ht="14.25" x14ac:dyDescent="0.2">
      <c r="A308" s="10">
        <v>42306</v>
      </c>
      <c r="B308" s="266">
        <v>0</v>
      </c>
      <c r="C308" s="270">
        <v>0</v>
      </c>
      <c r="D308" s="274"/>
      <c r="E308" s="270"/>
      <c r="F308" s="266"/>
      <c r="G308" s="271"/>
      <c r="H308" s="266"/>
      <c r="I308" s="266">
        <v>0</v>
      </c>
      <c r="K308" s="125">
        <f t="shared" si="8"/>
        <v>0</v>
      </c>
      <c r="L308" s="126">
        <f t="shared" si="9"/>
        <v>0</v>
      </c>
    </row>
    <row r="309" spans="1:12" ht="14.25" x14ac:dyDescent="0.2">
      <c r="A309" s="10">
        <v>42307</v>
      </c>
      <c r="B309" s="266">
        <v>0</v>
      </c>
      <c r="C309" s="270">
        <v>0</v>
      </c>
      <c r="D309" s="274"/>
      <c r="E309" s="270"/>
      <c r="F309" s="266"/>
      <c r="G309" s="271"/>
      <c r="H309" s="266"/>
      <c r="I309" s="266">
        <v>0</v>
      </c>
      <c r="K309" s="125">
        <f t="shared" si="8"/>
        <v>0</v>
      </c>
      <c r="L309" s="126">
        <f t="shared" si="9"/>
        <v>0</v>
      </c>
    </row>
    <row r="310" spans="1:12" ht="14.25" x14ac:dyDescent="0.2">
      <c r="A310" s="10">
        <v>42308</v>
      </c>
      <c r="B310" s="266">
        <v>0</v>
      </c>
      <c r="C310" s="270">
        <v>0</v>
      </c>
      <c r="D310" s="274"/>
      <c r="E310" s="270"/>
      <c r="F310" s="266"/>
      <c r="G310" s="271"/>
      <c r="H310" s="266"/>
      <c r="I310" s="266">
        <v>0</v>
      </c>
      <c r="K310" s="125">
        <f t="shared" si="8"/>
        <v>0</v>
      </c>
      <c r="L310" s="126">
        <f t="shared" si="9"/>
        <v>0</v>
      </c>
    </row>
    <row r="311" spans="1:12" ht="14.25" x14ac:dyDescent="0.2">
      <c r="A311" s="10">
        <v>42309</v>
      </c>
      <c r="B311" s="266">
        <v>0</v>
      </c>
      <c r="C311" s="270">
        <v>0</v>
      </c>
      <c r="D311" s="274"/>
      <c r="E311" s="270"/>
      <c r="F311" s="266"/>
      <c r="G311" s="271"/>
      <c r="H311" s="266"/>
      <c r="I311" s="266">
        <v>0</v>
      </c>
      <c r="K311" s="125">
        <f t="shared" si="8"/>
        <v>0</v>
      </c>
      <c r="L311" s="126">
        <f t="shared" si="9"/>
        <v>0</v>
      </c>
    </row>
    <row r="312" spans="1:12" ht="14.25" x14ac:dyDescent="0.2">
      <c r="A312" s="10">
        <v>42310</v>
      </c>
      <c r="B312" s="266">
        <v>0</v>
      </c>
      <c r="C312" s="270">
        <v>0</v>
      </c>
      <c r="D312" s="274"/>
      <c r="E312" s="270"/>
      <c r="F312" s="266"/>
      <c r="G312" s="271"/>
      <c r="H312" s="266"/>
      <c r="I312" s="266">
        <v>0</v>
      </c>
      <c r="K312" s="125">
        <f t="shared" si="8"/>
        <v>0</v>
      </c>
      <c r="L312" s="126">
        <f t="shared" si="9"/>
        <v>0</v>
      </c>
    </row>
    <row r="313" spans="1:12" ht="14.25" x14ac:dyDescent="0.2">
      <c r="A313" s="10">
        <v>42311</v>
      </c>
      <c r="B313" s="266">
        <v>30.415224324998963</v>
      </c>
      <c r="C313" s="270">
        <v>60.328597448635442</v>
      </c>
      <c r="D313" s="274"/>
      <c r="E313" s="270"/>
      <c r="F313" s="266"/>
      <c r="G313" s="271"/>
      <c r="H313" s="266">
        <v>6340</v>
      </c>
      <c r="I313" s="266">
        <v>384.64816334663453</v>
      </c>
      <c r="K313" s="125">
        <f t="shared" si="8"/>
        <v>0</v>
      </c>
      <c r="L313" s="126">
        <f t="shared" si="9"/>
        <v>30.415224324998963</v>
      </c>
    </row>
    <row r="314" spans="1:12" ht="14.25" x14ac:dyDescent="0.2">
      <c r="A314" s="10">
        <v>42312</v>
      </c>
      <c r="B314" s="266">
        <v>17.14811976666606</v>
      </c>
      <c r="C314" s="270">
        <v>34.013295557182133</v>
      </c>
      <c r="D314" s="274">
        <v>2.64E-2</v>
      </c>
      <c r="E314" s="270">
        <v>10.8</v>
      </c>
      <c r="F314" s="266">
        <v>6340</v>
      </c>
      <c r="G314" s="271">
        <v>7620</v>
      </c>
      <c r="H314" s="266">
        <v>6340</v>
      </c>
      <c r="I314" s="266">
        <v>216.86484053562688</v>
      </c>
      <c r="K314" s="125">
        <f t="shared" si="8"/>
        <v>185.19969347999347</v>
      </c>
      <c r="L314" s="126">
        <f t="shared" si="9"/>
        <v>17.14811976666606</v>
      </c>
    </row>
    <row r="315" spans="1:12" ht="14.25" x14ac:dyDescent="0.2">
      <c r="A315" s="10">
        <v>42313</v>
      </c>
      <c r="B315" s="266">
        <v>0</v>
      </c>
      <c r="C315" s="270">
        <v>0</v>
      </c>
      <c r="D315" s="274"/>
      <c r="E315" s="270"/>
      <c r="F315" s="266"/>
      <c r="G315" s="271"/>
      <c r="H315" s="266"/>
      <c r="I315" s="266">
        <v>0</v>
      </c>
      <c r="K315" s="125">
        <f t="shared" si="8"/>
        <v>0</v>
      </c>
      <c r="L315" s="126">
        <f t="shared" si="9"/>
        <v>0</v>
      </c>
    </row>
    <row r="316" spans="1:12" ht="14.25" x14ac:dyDescent="0.2">
      <c r="A316" s="10">
        <v>42314</v>
      </c>
      <c r="B316" s="266">
        <v>0</v>
      </c>
      <c r="C316" s="270">
        <v>0</v>
      </c>
      <c r="D316" s="274"/>
      <c r="E316" s="270"/>
      <c r="F316" s="266"/>
      <c r="G316" s="271"/>
      <c r="H316" s="266"/>
      <c r="I316" s="266">
        <v>0</v>
      </c>
      <c r="K316" s="125">
        <f t="shared" si="8"/>
        <v>0</v>
      </c>
      <c r="L316" s="126">
        <f t="shared" si="9"/>
        <v>0</v>
      </c>
    </row>
    <row r="317" spans="1:12" ht="14.25" x14ac:dyDescent="0.2">
      <c r="A317" s="10">
        <v>42315</v>
      </c>
      <c r="B317" s="266">
        <v>0</v>
      </c>
      <c r="C317" s="270">
        <v>0</v>
      </c>
      <c r="D317" s="274"/>
      <c r="E317" s="270"/>
      <c r="F317" s="266"/>
      <c r="G317" s="271"/>
      <c r="H317" s="266"/>
      <c r="I317" s="266">
        <v>0</v>
      </c>
      <c r="K317" s="125">
        <f t="shared" si="8"/>
        <v>0</v>
      </c>
      <c r="L317" s="126">
        <f t="shared" si="9"/>
        <v>0</v>
      </c>
    </row>
    <row r="318" spans="1:12" ht="14.25" x14ac:dyDescent="0.2">
      <c r="A318" s="10">
        <v>42316</v>
      </c>
      <c r="B318" s="266">
        <v>0</v>
      </c>
      <c r="C318" s="270">
        <v>0</v>
      </c>
      <c r="D318" s="274"/>
      <c r="E318" s="270"/>
      <c r="F318" s="266"/>
      <c r="G318" s="271"/>
      <c r="H318" s="266"/>
      <c r="I318" s="266">
        <v>0</v>
      </c>
      <c r="K318" s="125">
        <f t="shared" si="8"/>
        <v>0</v>
      </c>
      <c r="L318" s="126">
        <f t="shared" si="9"/>
        <v>0</v>
      </c>
    </row>
    <row r="319" spans="1:12" ht="14.25" x14ac:dyDescent="0.2">
      <c r="A319" s="10">
        <v>42317</v>
      </c>
      <c r="B319" s="266">
        <v>1.5638717833332672</v>
      </c>
      <c r="C319" s="270">
        <v>3.1019396822415355</v>
      </c>
      <c r="D319" s="274"/>
      <c r="E319" s="270"/>
      <c r="F319" s="266"/>
      <c r="G319" s="271"/>
      <c r="H319" s="266">
        <v>7910</v>
      </c>
      <c r="I319" s="266">
        <v>24.675218587268304</v>
      </c>
      <c r="K319" s="125">
        <f t="shared" si="8"/>
        <v>0</v>
      </c>
      <c r="L319" s="126">
        <f t="shared" si="9"/>
        <v>1.5638717833332672</v>
      </c>
    </row>
    <row r="320" spans="1:12" ht="14.25" x14ac:dyDescent="0.2">
      <c r="A320" s="10">
        <v>42318</v>
      </c>
      <c r="B320" s="266">
        <v>6.3515242833330348</v>
      </c>
      <c r="C320" s="270">
        <v>12.598248415991074</v>
      </c>
      <c r="D320" s="274"/>
      <c r="E320" s="270"/>
      <c r="F320" s="266"/>
      <c r="G320" s="271"/>
      <c r="H320" s="266">
        <v>7910</v>
      </c>
      <c r="I320" s="266">
        <v>100.21617611102235</v>
      </c>
      <c r="K320" s="125">
        <f t="shared" si="8"/>
        <v>0</v>
      </c>
      <c r="L320" s="126">
        <f t="shared" si="9"/>
        <v>6.3515242833330348</v>
      </c>
    </row>
    <row r="321" spans="1:12" ht="14.25" x14ac:dyDescent="0.2">
      <c r="A321" s="10">
        <v>42319</v>
      </c>
      <c r="B321" s="266">
        <v>3.0532321583331878</v>
      </c>
      <c r="C321" s="270">
        <v>6.056085986053878</v>
      </c>
      <c r="D321" s="274">
        <v>1.4E-2</v>
      </c>
      <c r="E321" s="270">
        <v>14.6</v>
      </c>
      <c r="F321" s="266">
        <v>7910</v>
      </c>
      <c r="G321" s="271">
        <v>6090</v>
      </c>
      <c r="H321" s="266">
        <v>7910</v>
      </c>
      <c r="I321" s="266">
        <v>48.174774752933395</v>
      </c>
      <c r="K321" s="125">
        <f t="shared" si="8"/>
        <v>44.577189511664542</v>
      </c>
      <c r="L321" s="126">
        <f t="shared" si="9"/>
        <v>3.0532321583331878</v>
      </c>
    </row>
    <row r="322" spans="1:12" ht="14.25" x14ac:dyDescent="0.2">
      <c r="A322" s="10">
        <v>42320</v>
      </c>
      <c r="B322" s="266">
        <v>0</v>
      </c>
      <c r="C322" s="270">
        <v>0</v>
      </c>
      <c r="D322" s="274"/>
      <c r="E322" s="270"/>
      <c r="F322" s="266"/>
      <c r="G322" s="271"/>
      <c r="H322" s="266"/>
      <c r="I322" s="266">
        <v>0</v>
      </c>
      <c r="K322" s="125">
        <f t="shared" si="8"/>
        <v>0</v>
      </c>
      <c r="L322" s="126">
        <f t="shared" si="9"/>
        <v>0</v>
      </c>
    </row>
    <row r="323" spans="1:12" ht="14.25" x14ac:dyDescent="0.2">
      <c r="A323" s="10">
        <v>42321</v>
      </c>
      <c r="B323" s="266">
        <v>0</v>
      </c>
      <c r="C323" s="270">
        <v>0</v>
      </c>
      <c r="D323" s="274"/>
      <c r="E323" s="270"/>
      <c r="F323" s="266"/>
      <c r="G323" s="271"/>
      <c r="H323" s="266"/>
      <c r="I323" s="266">
        <v>0</v>
      </c>
      <c r="K323" s="125">
        <f t="shared" si="8"/>
        <v>0</v>
      </c>
      <c r="L323" s="126">
        <f t="shared" si="9"/>
        <v>0</v>
      </c>
    </row>
    <row r="324" spans="1:12" ht="14.25" x14ac:dyDescent="0.2">
      <c r="A324" s="10">
        <v>42322</v>
      </c>
      <c r="B324" s="266">
        <v>0</v>
      </c>
      <c r="C324" s="270">
        <v>0</v>
      </c>
      <c r="D324" s="274"/>
      <c r="E324" s="270"/>
      <c r="F324" s="266"/>
      <c r="G324" s="271"/>
      <c r="H324" s="266"/>
      <c r="I324" s="266">
        <v>0</v>
      </c>
      <c r="K324" s="125">
        <f t="shared" si="8"/>
        <v>0</v>
      </c>
      <c r="L324" s="126">
        <f t="shared" si="9"/>
        <v>0</v>
      </c>
    </row>
    <row r="325" spans="1:12" ht="14.25" x14ac:dyDescent="0.2">
      <c r="A325" s="10">
        <v>42323</v>
      </c>
      <c r="B325" s="266">
        <v>3.4954866583331827</v>
      </c>
      <c r="C325" s="270">
        <v>6.9332977868038679</v>
      </c>
      <c r="D325" s="274"/>
      <c r="E325" s="270"/>
      <c r="F325" s="266"/>
      <c r="G325" s="271"/>
      <c r="H325" s="266">
        <v>8680</v>
      </c>
      <c r="I325" s="266">
        <v>60.521649389765905</v>
      </c>
      <c r="K325" s="125">
        <f t="shared" si="8"/>
        <v>0</v>
      </c>
      <c r="L325" s="126">
        <f t="shared" si="9"/>
        <v>3.4954866583331827</v>
      </c>
    </row>
    <row r="326" spans="1:12" ht="14.25" x14ac:dyDescent="0.2">
      <c r="A326" s="10">
        <v>42324</v>
      </c>
      <c r="B326" s="266">
        <v>7.6859704916663318</v>
      </c>
      <c r="C326" s="270">
        <v>15.245122470220169</v>
      </c>
      <c r="D326" s="274"/>
      <c r="E326" s="270"/>
      <c r="F326" s="266"/>
      <c r="G326" s="271"/>
      <c r="H326" s="266">
        <v>8680</v>
      </c>
      <c r="I326" s="266">
        <v>133.07663761432599</v>
      </c>
      <c r="K326" s="125">
        <f t="shared" si="8"/>
        <v>0</v>
      </c>
      <c r="L326" s="126">
        <f t="shared" si="9"/>
        <v>7.6859704916663318</v>
      </c>
    </row>
    <row r="327" spans="1:12" ht="14.25" x14ac:dyDescent="0.2">
      <c r="A327" s="10">
        <v>42325</v>
      </c>
      <c r="B327" s="266">
        <v>4.5291527999997347</v>
      </c>
      <c r="C327" s="270">
        <v>8.9835745787994732</v>
      </c>
      <c r="D327" s="274"/>
      <c r="E327" s="270"/>
      <c r="F327" s="266"/>
      <c r="G327" s="271"/>
      <c r="H327" s="266">
        <v>8680</v>
      </c>
      <c r="I327" s="266">
        <v>78.418779582746339</v>
      </c>
      <c r="K327" s="125">
        <f t="shared" ref="K327:K371" si="10">B327*E327</f>
        <v>0</v>
      </c>
      <c r="L327" s="126">
        <f t="shared" ref="L327:L371" si="11">B327</f>
        <v>4.5291527999997347</v>
      </c>
    </row>
    <row r="328" spans="1:12" ht="14.25" x14ac:dyDescent="0.2">
      <c r="A328" s="10">
        <v>42326</v>
      </c>
      <c r="B328" s="266">
        <v>6.9852235083330099</v>
      </c>
      <c r="C328" s="270">
        <v>13.855190828778525</v>
      </c>
      <c r="D328" s="274">
        <v>1.6799999999999999E-2</v>
      </c>
      <c r="E328" s="270">
        <v>16</v>
      </c>
      <c r="F328" s="266">
        <v>8680</v>
      </c>
      <c r="G328" s="271">
        <v>8515</v>
      </c>
      <c r="H328" s="266">
        <v>8680</v>
      </c>
      <c r="I328" s="266">
        <v>120.94374529298648</v>
      </c>
      <c r="K328" s="125">
        <f t="shared" si="10"/>
        <v>111.76357613332816</v>
      </c>
      <c r="L328" s="126">
        <f t="shared" si="11"/>
        <v>6.9852235083330099</v>
      </c>
    </row>
    <row r="329" spans="1:12" ht="14.25" x14ac:dyDescent="0.2">
      <c r="A329" s="10">
        <v>42327</v>
      </c>
      <c r="B329" s="266">
        <v>0.51133732499994877</v>
      </c>
      <c r="C329" s="270">
        <v>1.0142375841373985</v>
      </c>
      <c r="D329" s="274"/>
      <c r="E329" s="270"/>
      <c r="F329" s="266"/>
      <c r="G329" s="271"/>
      <c r="H329" s="266">
        <v>8850</v>
      </c>
      <c r="I329" s="266">
        <v>9.0268067944430026</v>
      </c>
      <c r="K329" s="125">
        <f t="shared" si="10"/>
        <v>0</v>
      </c>
      <c r="L329" s="126">
        <f t="shared" si="11"/>
        <v>0.51133732499994877</v>
      </c>
    </row>
    <row r="330" spans="1:12" ht="14.25" x14ac:dyDescent="0.2">
      <c r="A330" s="10">
        <v>42328</v>
      </c>
      <c r="B330" s="266">
        <v>0</v>
      </c>
      <c r="C330" s="270">
        <v>0</v>
      </c>
      <c r="D330" s="274"/>
      <c r="E330" s="270"/>
      <c r="F330" s="266"/>
      <c r="G330" s="271"/>
      <c r="H330" s="266"/>
      <c r="I330" s="266">
        <v>0</v>
      </c>
      <c r="K330" s="125">
        <f t="shared" si="10"/>
        <v>0</v>
      </c>
      <c r="L330" s="126">
        <f t="shared" si="11"/>
        <v>0</v>
      </c>
    </row>
    <row r="331" spans="1:12" ht="14.25" x14ac:dyDescent="0.2">
      <c r="A331" s="10">
        <v>42329</v>
      </c>
      <c r="B331" s="266">
        <v>0</v>
      </c>
      <c r="C331" s="270">
        <v>0</v>
      </c>
      <c r="D331" s="274"/>
      <c r="E331" s="270"/>
      <c r="F331" s="266"/>
      <c r="G331" s="271"/>
      <c r="H331" s="266"/>
      <c r="I331" s="266">
        <v>0</v>
      </c>
      <c r="K331" s="125">
        <f t="shared" si="10"/>
        <v>0</v>
      </c>
      <c r="L331" s="126">
        <f t="shared" si="11"/>
        <v>0</v>
      </c>
    </row>
    <row r="332" spans="1:12" ht="14.25" x14ac:dyDescent="0.2">
      <c r="A332" s="10">
        <v>42330</v>
      </c>
      <c r="B332" s="266">
        <v>0</v>
      </c>
      <c r="C332" s="270">
        <v>0</v>
      </c>
      <c r="D332" s="274"/>
      <c r="E332" s="270"/>
      <c r="F332" s="266"/>
      <c r="G332" s="271"/>
      <c r="H332" s="266"/>
      <c r="I332" s="266">
        <v>0</v>
      </c>
      <c r="K332" s="125">
        <f t="shared" si="10"/>
        <v>0</v>
      </c>
      <c r="L332" s="126">
        <f t="shared" si="11"/>
        <v>0</v>
      </c>
    </row>
    <row r="333" spans="1:12" ht="14.25" x14ac:dyDescent="0.2">
      <c r="A333" s="10">
        <v>42331</v>
      </c>
      <c r="B333" s="266">
        <v>0</v>
      </c>
      <c r="C333" s="270">
        <v>0</v>
      </c>
      <c r="D333" s="274"/>
      <c r="E333" s="270"/>
      <c r="F333" s="266"/>
      <c r="G333" s="271"/>
      <c r="H333" s="266"/>
      <c r="I333" s="266">
        <v>0</v>
      </c>
      <c r="K333" s="125">
        <f t="shared" si="10"/>
        <v>0</v>
      </c>
      <c r="L333" s="126">
        <f t="shared" si="11"/>
        <v>0</v>
      </c>
    </row>
    <row r="334" spans="1:12" ht="14.25" x14ac:dyDescent="0.2">
      <c r="A334" s="10">
        <v>42332</v>
      </c>
      <c r="B334" s="266">
        <v>17.535567308332727</v>
      </c>
      <c r="C334" s="270">
        <v>34.781797756077964</v>
      </c>
      <c r="D334" s="274"/>
      <c r="E334" s="270"/>
      <c r="F334" s="266"/>
      <c r="G334" s="271"/>
      <c r="H334" s="266">
        <v>8850</v>
      </c>
      <c r="I334" s="266">
        <v>309.56116517268964</v>
      </c>
      <c r="K334" s="125">
        <f t="shared" si="10"/>
        <v>0</v>
      </c>
      <c r="L334" s="126">
        <f t="shared" si="11"/>
        <v>17.535567308332727</v>
      </c>
    </row>
    <row r="335" spans="1:12" ht="14.25" x14ac:dyDescent="0.2">
      <c r="A335" s="10">
        <v>42333</v>
      </c>
      <c r="B335" s="266">
        <v>22.996489758332526</v>
      </c>
      <c r="C335" s="270">
        <v>45.613537435652567</v>
      </c>
      <c r="D335" s="274">
        <v>1.4800000000000001E-2</v>
      </c>
      <c r="E335" s="270">
        <v>16.3</v>
      </c>
      <c r="F335" s="266">
        <v>8850</v>
      </c>
      <c r="G335" s="271">
        <v>5010</v>
      </c>
      <c r="H335" s="266">
        <v>8850</v>
      </c>
      <c r="I335" s="266">
        <v>405.96463400921448</v>
      </c>
      <c r="K335" s="125">
        <f t="shared" si="10"/>
        <v>374.84278306082018</v>
      </c>
      <c r="L335" s="126">
        <f t="shared" si="11"/>
        <v>22.996489758332526</v>
      </c>
    </row>
    <row r="336" spans="1:12" ht="14.25" x14ac:dyDescent="0.2">
      <c r="A336" s="10">
        <v>42334</v>
      </c>
      <c r="B336" s="266">
        <v>30.960026274998921</v>
      </c>
      <c r="C336" s="270">
        <v>61.40921211646036</v>
      </c>
      <c r="D336" s="274"/>
      <c r="E336" s="270"/>
      <c r="F336" s="266"/>
      <c r="G336" s="271"/>
      <c r="H336" s="266">
        <v>6950</v>
      </c>
      <c r="I336" s="266">
        <v>429.20967838642468</v>
      </c>
      <c r="K336" s="125">
        <f t="shared" si="10"/>
        <v>0</v>
      </c>
      <c r="L336" s="126">
        <f t="shared" si="11"/>
        <v>30.960026274998921</v>
      </c>
    </row>
    <row r="337" spans="1:12" ht="14.25" x14ac:dyDescent="0.2">
      <c r="A337" s="10">
        <v>42335</v>
      </c>
      <c r="B337" s="266">
        <v>20.72882673333255</v>
      </c>
      <c r="C337" s="270">
        <v>41.115627825565113</v>
      </c>
      <c r="D337" s="274"/>
      <c r="E337" s="270"/>
      <c r="F337" s="266"/>
      <c r="G337" s="271"/>
      <c r="H337" s="266">
        <v>6950</v>
      </c>
      <c r="I337" s="266">
        <v>287.37097883945182</v>
      </c>
      <c r="K337" s="125">
        <f t="shared" si="10"/>
        <v>0</v>
      </c>
      <c r="L337" s="126">
        <f t="shared" si="11"/>
        <v>20.72882673333255</v>
      </c>
    </row>
    <row r="338" spans="1:12" ht="14.25" x14ac:dyDescent="0.2">
      <c r="A338" s="10">
        <v>42336</v>
      </c>
      <c r="B338" s="266">
        <v>26.459203049999047</v>
      </c>
      <c r="C338" s="270">
        <v>52.481829249673112</v>
      </c>
      <c r="D338" s="274"/>
      <c r="E338" s="270"/>
      <c r="F338" s="266"/>
      <c r="G338" s="271"/>
      <c r="H338" s="266">
        <v>6950</v>
      </c>
      <c r="I338" s="266">
        <v>366.81319100242246</v>
      </c>
      <c r="K338" s="125">
        <f t="shared" si="10"/>
        <v>0</v>
      </c>
      <c r="L338" s="126">
        <f t="shared" si="11"/>
        <v>26.459203049999047</v>
      </c>
    </row>
    <row r="339" spans="1:12" ht="14.25" x14ac:dyDescent="0.2">
      <c r="A339" s="10">
        <v>42337</v>
      </c>
      <c r="B339" s="266">
        <v>8.4998202999996177</v>
      </c>
      <c r="C339" s="270">
        <v>16.859393565049242</v>
      </c>
      <c r="D339" s="274"/>
      <c r="E339" s="270"/>
      <c r="F339" s="266"/>
      <c r="G339" s="271"/>
      <c r="H339" s="266">
        <v>6950</v>
      </c>
      <c r="I339" s="266">
        <v>117.83598324176057</v>
      </c>
      <c r="K339" s="125">
        <f t="shared" si="10"/>
        <v>0</v>
      </c>
      <c r="L339" s="126">
        <f t="shared" si="11"/>
        <v>8.4998202999996177</v>
      </c>
    </row>
    <row r="340" spans="1:12" ht="14.25" x14ac:dyDescent="0.2">
      <c r="A340" s="10">
        <v>42338</v>
      </c>
      <c r="B340" s="266">
        <v>5.2135416666516665E-3</v>
      </c>
      <c r="C340" s="270">
        <v>1.034105989580358E-2</v>
      </c>
      <c r="D340" s="274"/>
      <c r="E340" s="270"/>
      <c r="F340" s="266"/>
      <c r="G340" s="271"/>
      <c r="H340" s="266">
        <v>6950</v>
      </c>
      <c r="I340" s="266">
        <v>7.2277152548956114E-2</v>
      </c>
      <c r="K340" s="125">
        <f t="shared" si="10"/>
        <v>0</v>
      </c>
      <c r="L340" s="126">
        <f t="shared" si="11"/>
        <v>5.2135416666516665E-3</v>
      </c>
    </row>
    <row r="341" spans="1:12" ht="14.25" x14ac:dyDescent="0.2">
      <c r="A341" s="10">
        <v>42339</v>
      </c>
      <c r="B341" s="266">
        <v>0</v>
      </c>
      <c r="C341" s="270">
        <v>0</v>
      </c>
      <c r="D341" s="274"/>
      <c r="E341" s="270"/>
      <c r="F341" s="266"/>
      <c r="G341" s="271"/>
      <c r="H341" s="266"/>
      <c r="I341" s="266">
        <v>0</v>
      </c>
      <c r="K341" s="125">
        <f t="shared" si="10"/>
        <v>0</v>
      </c>
      <c r="L341" s="126">
        <f t="shared" si="11"/>
        <v>0</v>
      </c>
    </row>
    <row r="342" spans="1:12" ht="14.25" x14ac:dyDescent="0.2">
      <c r="A342" s="10">
        <v>42340</v>
      </c>
      <c r="B342" s="266">
        <v>0</v>
      </c>
      <c r="C342" s="270">
        <v>0</v>
      </c>
      <c r="D342" s="274"/>
      <c r="E342" s="270"/>
      <c r="F342" s="266"/>
      <c r="G342" s="271"/>
      <c r="H342" s="266"/>
      <c r="I342" s="266">
        <v>0</v>
      </c>
      <c r="K342" s="125">
        <f t="shared" si="10"/>
        <v>0</v>
      </c>
      <c r="L342" s="126">
        <f t="shared" si="11"/>
        <v>0</v>
      </c>
    </row>
    <row r="343" spans="1:12" ht="14.25" x14ac:dyDescent="0.2">
      <c r="A343" s="10">
        <v>42341</v>
      </c>
      <c r="B343" s="266">
        <v>0</v>
      </c>
      <c r="C343" s="270">
        <v>0</v>
      </c>
      <c r="D343" s="274"/>
      <c r="E343" s="270"/>
      <c r="F343" s="266"/>
      <c r="G343" s="271"/>
      <c r="H343" s="266"/>
      <c r="I343" s="266">
        <v>0</v>
      </c>
      <c r="K343" s="125">
        <f t="shared" si="10"/>
        <v>0</v>
      </c>
      <c r="L343" s="126">
        <f t="shared" si="11"/>
        <v>0</v>
      </c>
    </row>
    <row r="344" spans="1:12" ht="14.25" x14ac:dyDescent="0.2">
      <c r="A344" s="10">
        <v>42342</v>
      </c>
      <c r="B344" s="266">
        <v>0</v>
      </c>
      <c r="C344" s="270">
        <v>0</v>
      </c>
      <c r="D344" s="274"/>
      <c r="E344" s="270"/>
      <c r="F344" s="266"/>
      <c r="G344" s="271"/>
      <c r="H344" s="266"/>
      <c r="I344" s="266">
        <v>0</v>
      </c>
      <c r="K344" s="125">
        <f t="shared" si="10"/>
        <v>0</v>
      </c>
      <c r="L344" s="126">
        <f t="shared" si="11"/>
        <v>0</v>
      </c>
    </row>
    <row r="345" spans="1:12" ht="14.25" x14ac:dyDescent="0.2">
      <c r="A345" s="10">
        <v>42343</v>
      </c>
      <c r="B345" s="266">
        <v>0</v>
      </c>
      <c r="C345" s="270">
        <v>0</v>
      </c>
      <c r="D345" s="274"/>
      <c r="E345" s="270"/>
      <c r="F345" s="266"/>
      <c r="G345" s="271"/>
      <c r="H345" s="266"/>
      <c r="I345" s="266">
        <v>0</v>
      </c>
      <c r="K345" s="125">
        <f t="shared" si="10"/>
        <v>0</v>
      </c>
      <c r="L345" s="126">
        <f t="shared" si="11"/>
        <v>0</v>
      </c>
    </row>
    <row r="346" spans="1:12" ht="14.25" x14ac:dyDescent="0.2">
      <c r="A346" s="10">
        <v>42344</v>
      </c>
      <c r="B346" s="266">
        <v>0</v>
      </c>
      <c r="C346" s="270">
        <v>0</v>
      </c>
      <c r="D346" s="274"/>
      <c r="E346" s="270"/>
      <c r="F346" s="266"/>
      <c r="G346" s="271"/>
      <c r="H346" s="266"/>
      <c r="I346" s="266">
        <v>0</v>
      </c>
      <c r="K346" s="125">
        <f t="shared" si="10"/>
        <v>0</v>
      </c>
      <c r="L346" s="126">
        <f t="shared" si="11"/>
        <v>0</v>
      </c>
    </row>
    <row r="347" spans="1:12" ht="14.25" x14ac:dyDescent="0.2">
      <c r="A347" s="10">
        <v>42345</v>
      </c>
      <c r="B347" s="266">
        <v>0</v>
      </c>
      <c r="C347" s="270">
        <v>0</v>
      </c>
      <c r="D347" s="274"/>
      <c r="E347" s="270"/>
      <c r="F347" s="266"/>
      <c r="G347" s="271"/>
      <c r="H347" s="266"/>
      <c r="I347" s="266">
        <v>0</v>
      </c>
      <c r="K347" s="125">
        <f t="shared" si="10"/>
        <v>0</v>
      </c>
      <c r="L347" s="126">
        <f t="shared" si="11"/>
        <v>0</v>
      </c>
    </row>
    <row r="348" spans="1:12" ht="14.25" x14ac:dyDescent="0.2">
      <c r="A348" s="10">
        <v>42346</v>
      </c>
      <c r="B348" s="266">
        <v>2.1993700583332294</v>
      </c>
      <c r="C348" s="270">
        <v>4.3624505107039608</v>
      </c>
      <c r="D348" s="274"/>
      <c r="E348" s="270"/>
      <c r="F348" s="266"/>
      <c r="G348" s="271"/>
      <c r="H348" s="266">
        <v>10200</v>
      </c>
      <c r="I348" s="266">
        <v>44.748848202064359</v>
      </c>
      <c r="K348" s="125">
        <f t="shared" si="10"/>
        <v>0</v>
      </c>
      <c r="L348" s="126">
        <f t="shared" si="11"/>
        <v>2.1993700583332294</v>
      </c>
    </row>
    <row r="349" spans="1:12" ht="14.25" x14ac:dyDescent="0.2">
      <c r="A349" s="10">
        <v>42347</v>
      </c>
      <c r="B349" s="266">
        <v>15.067322708332751</v>
      </c>
      <c r="C349" s="270">
        <v>29.886034591978014</v>
      </c>
      <c r="D349" s="274">
        <v>1.89E-2</v>
      </c>
      <c r="E349" s="270">
        <v>17.8</v>
      </c>
      <c r="F349" s="266">
        <v>10200</v>
      </c>
      <c r="G349" s="271">
        <v>9050</v>
      </c>
      <c r="H349" s="266">
        <v>10200</v>
      </c>
      <c r="I349" s="266">
        <v>306.56293338723981</v>
      </c>
      <c r="K349" s="125">
        <f t="shared" si="10"/>
        <v>268.19834420832296</v>
      </c>
      <c r="L349" s="126">
        <f t="shared" si="11"/>
        <v>15.067322708332751</v>
      </c>
    </row>
    <row r="350" spans="1:12" ht="14.25" x14ac:dyDescent="0.2">
      <c r="A350" s="10">
        <v>42348</v>
      </c>
      <c r="B350" s="266">
        <v>28.97922836666562</v>
      </c>
      <c r="C350" s="270">
        <v>57.480299465281256</v>
      </c>
      <c r="D350" s="274"/>
      <c r="E350" s="270"/>
      <c r="F350" s="266"/>
      <c r="G350" s="271"/>
      <c r="H350" s="266">
        <v>8130</v>
      </c>
      <c r="I350" s="266">
        <v>469.95983661687114</v>
      </c>
      <c r="K350" s="125">
        <f t="shared" si="10"/>
        <v>0</v>
      </c>
      <c r="L350" s="126">
        <f t="shared" si="11"/>
        <v>28.97922836666562</v>
      </c>
    </row>
    <row r="351" spans="1:12" ht="14.25" x14ac:dyDescent="0.2">
      <c r="A351" s="10">
        <v>42349</v>
      </c>
      <c r="B351" s="266">
        <v>23.533925991665839</v>
      </c>
      <c r="C351" s="270">
        <v>46.679542204469193</v>
      </c>
      <c r="D351" s="274"/>
      <c r="E351" s="270"/>
      <c r="F351" s="266"/>
      <c r="G351" s="271"/>
      <c r="H351" s="266">
        <v>8130</v>
      </c>
      <c r="I351" s="266">
        <v>381.65267460050688</v>
      </c>
      <c r="K351" s="125">
        <f t="shared" si="10"/>
        <v>0</v>
      </c>
      <c r="L351" s="126">
        <f t="shared" si="11"/>
        <v>23.533925991665839</v>
      </c>
    </row>
    <row r="352" spans="1:12" ht="14.25" x14ac:dyDescent="0.2">
      <c r="A352" s="10">
        <v>42350</v>
      </c>
      <c r="B352" s="266">
        <v>16.156789891666069</v>
      </c>
      <c r="C352" s="270">
        <v>32.046992750119649</v>
      </c>
      <c r="D352" s="274"/>
      <c r="E352" s="270"/>
      <c r="F352" s="266"/>
      <c r="G352" s="271"/>
      <c r="H352" s="266">
        <v>8130</v>
      </c>
      <c r="I352" s="266">
        <v>262.01671906746367</v>
      </c>
      <c r="K352" s="125">
        <f t="shared" si="10"/>
        <v>0</v>
      </c>
      <c r="L352" s="126">
        <f t="shared" si="11"/>
        <v>16.156789891666069</v>
      </c>
    </row>
    <row r="353" spans="1:12" ht="14.25" x14ac:dyDescent="0.2">
      <c r="A353" s="10">
        <v>42351</v>
      </c>
      <c r="B353" s="266">
        <v>20.564437449999243</v>
      </c>
      <c r="C353" s="270">
        <v>40.789561682073497</v>
      </c>
      <c r="D353" s="274"/>
      <c r="E353" s="270"/>
      <c r="F353" s="266"/>
      <c r="G353" s="271"/>
      <c r="H353" s="266">
        <v>8130</v>
      </c>
      <c r="I353" s="266">
        <v>333.49610078770746</v>
      </c>
      <c r="K353" s="125">
        <f t="shared" si="10"/>
        <v>0</v>
      </c>
      <c r="L353" s="126">
        <f t="shared" si="11"/>
        <v>20.564437449999243</v>
      </c>
    </row>
    <row r="354" spans="1:12" ht="14.25" x14ac:dyDescent="0.2">
      <c r="A354" s="10">
        <v>42352</v>
      </c>
      <c r="B354" s="266">
        <v>20.218542899999257</v>
      </c>
      <c r="C354" s="270">
        <v>40.103479842148523</v>
      </c>
      <c r="D354" s="274"/>
      <c r="E354" s="270"/>
      <c r="F354" s="266"/>
      <c r="G354" s="271"/>
      <c r="H354" s="266">
        <v>8130</v>
      </c>
      <c r="I354" s="266">
        <v>327.88668482438783</v>
      </c>
      <c r="K354" s="125">
        <f t="shared" si="10"/>
        <v>0</v>
      </c>
      <c r="L354" s="126">
        <f t="shared" si="11"/>
        <v>20.218542899999257</v>
      </c>
    </row>
    <row r="355" spans="1:12" ht="14.25" x14ac:dyDescent="0.2">
      <c r="A355" s="10">
        <v>42353</v>
      </c>
      <c r="B355" s="266">
        <v>22.061959574999218</v>
      </c>
      <c r="C355" s="270">
        <v>43.759896817010947</v>
      </c>
      <c r="D355" s="274"/>
      <c r="E355" s="270"/>
      <c r="F355" s="266"/>
      <c r="G355" s="271"/>
      <c r="H355" s="266">
        <v>8130</v>
      </c>
      <c r="I355" s="266">
        <v>357.78160778225123</v>
      </c>
      <c r="K355" s="125">
        <f t="shared" si="10"/>
        <v>0</v>
      </c>
      <c r="L355" s="126">
        <f t="shared" si="11"/>
        <v>22.061959574999218</v>
      </c>
    </row>
    <row r="356" spans="1:12" ht="14.25" x14ac:dyDescent="0.2">
      <c r="A356" s="10">
        <v>42354</v>
      </c>
      <c r="B356" s="266">
        <v>16.09160509999937</v>
      </c>
      <c r="C356" s="270">
        <v>31.917698715848751</v>
      </c>
      <c r="D356" s="274">
        <v>2.1000000000000001E-2</v>
      </c>
      <c r="E356" s="270">
        <v>15.3</v>
      </c>
      <c r="F356" s="266">
        <v>8130</v>
      </c>
      <c r="G356" s="271">
        <v>7830</v>
      </c>
      <c r="H356" s="266">
        <v>8130</v>
      </c>
      <c r="I356" s="266">
        <v>260.95960900041911</v>
      </c>
      <c r="K356" s="125">
        <f t="shared" si="10"/>
        <v>246.20155802999037</v>
      </c>
      <c r="L356" s="126">
        <f t="shared" si="11"/>
        <v>16.09160509999937</v>
      </c>
    </row>
    <row r="357" spans="1:12" ht="14.25" x14ac:dyDescent="0.2">
      <c r="A357" s="10">
        <v>42355</v>
      </c>
      <c r="B357" s="266">
        <v>16.541241024999369</v>
      </c>
      <c r="C357" s="270">
        <v>32.809551573086246</v>
      </c>
      <c r="D357" s="274"/>
      <c r="E357" s="270"/>
      <c r="F357" s="266"/>
      <c r="G357" s="271"/>
      <c r="H357" s="266">
        <v>8140</v>
      </c>
      <c r="I357" s="266">
        <v>268.58136458881791</v>
      </c>
      <c r="K357" s="125">
        <f t="shared" si="10"/>
        <v>0</v>
      </c>
      <c r="L357" s="126">
        <f t="shared" si="11"/>
        <v>16.541241024999369</v>
      </c>
    </row>
    <row r="358" spans="1:12" ht="14.25" x14ac:dyDescent="0.2">
      <c r="A358" s="10">
        <v>42356</v>
      </c>
      <c r="B358" s="266">
        <v>17.704799874999324</v>
      </c>
      <c r="C358" s="270">
        <v>35.117470552061157</v>
      </c>
      <c r="D358" s="274"/>
      <c r="E358" s="270"/>
      <c r="F358" s="266"/>
      <c r="G358" s="271"/>
      <c r="H358" s="266">
        <v>8140</v>
      </c>
      <c r="I358" s="266">
        <v>287.4741564440406</v>
      </c>
      <c r="K358" s="125">
        <f t="shared" si="10"/>
        <v>0</v>
      </c>
      <c r="L358" s="126">
        <f t="shared" si="11"/>
        <v>17.704799874999324</v>
      </c>
    </row>
    <row r="359" spans="1:12" ht="14.25" x14ac:dyDescent="0.2">
      <c r="A359" s="10">
        <v>42357</v>
      </c>
      <c r="B359" s="266">
        <v>24.61428820833245</v>
      </c>
      <c r="C359" s="270">
        <v>48.822440661227418</v>
      </c>
      <c r="D359" s="274"/>
      <c r="E359" s="270"/>
      <c r="F359" s="266"/>
      <c r="G359" s="271"/>
      <c r="H359" s="266">
        <v>8140</v>
      </c>
      <c r="I359" s="266">
        <v>399.66403399751152</v>
      </c>
      <c r="K359" s="125">
        <f t="shared" si="10"/>
        <v>0</v>
      </c>
      <c r="L359" s="126">
        <f t="shared" si="11"/>
        <v>24.61428820833245</v>
      </c>
    </row>
    <row r="360" spans="1:12" ht="14.25" x14ac:dyDescent="0.2">
      <c r="A360" s="10">
        <v>42358</v>
      </c>
      <c r="B360" s="266">
        <v>35.034850891665421</v>
      </c>
      <c r="C360" s="270">
        <v>69.491626743618369</v>
      </c>
      <c r="D360" s="274"/>
      <c r="E360" s="270"/>
      <c r="F360" s="266"/>
      <c r="G360" s="271"/>
      <c r="H360" s="266">
        <v>8140</v>
      </c>
      <c r="I360" s="266">
        <v>568.86348771703626</v>
      </c>
      <c r="K360" s="125">
        <f t="shared" si="10"/>
        <v>0</v>
      </c>
      <c r="L360" s="126">
        <f t="shared" si="11"/>
        <v>35.034850891665421</v>
      </c>
    </row>
    <row r="361" spans="1:12" ht="14.25" x14ac:dyDescent="0.2">
      <c r="A361" s="10">
        <v>42359</v>
      </c>
      <c r="B361" s="266">
        <v>24.377585049999155</v>
      </c>
      <c r="C361" s="270">
        <v>48.352939946673324</v>
      </c>
      <c r="D361" s="274"/>
      <c r="E361" s="270"/>
      <c r="F361" s="266"/>
      <c r="G361" s="271"/>
      <c r="H361" s="266">
        <v>8140</v>
      </c>
      <c r="I361" s="266">
        <v>395.82066715631998</v>
      </c>
      <c r="K361" s="125">
        <f t="shared" si="10"/>
        <v>0</v>
      </c>
      <c r="L361" s="126">
        <f t="shared" si="11"/>
        <v>24.377585049999155</v>
      </c>
    </row>
    <row r="362" spans="1:12" ht="14.25" x14ac:dyDescent="0.2">
      <c r="A362" s="10">
        <v>42360</v>
      </c>
      <c r="B362" s="266">
        <v>17.700272149999332</v>
      </c>
      <c r="C362" s="270">
        <v>35.108489809523675</v>
      </c>
      <c r="D362" s="274"/>
      <c r="E362" s="270"/>
      <c r="F362" s="266"/>
      <c r="G362" s="271"/>
      <c r="H362" s="266">
        <v>8140</v>
      </c>
      <c r="I362" s="266">
        <v>287.40063943542299</v>
      </c>
      <c r="K362" s="125">
        <f t="shared" si="10"/>
        <v>0</v>
      </c>
      <c r="L362" s="126">
        <f t="shared" si="11"/>
        <v>17.700272149999332</v>
      </c>
    </row>
    <row r="363" spans="1:12" ht="14.25" x14ac:dyDescent="0.2">
      <c r="A363" s="10">
        <v>42361</v>
      </c>
      <c r="B363" s="266">
        <v>22.145784049999182</v>
      </c>
      <c r="C363" s="270">
        <v>43.926162663173379</v>
      </c>
      <c r="D363" s="274">
        <v>2.06E-2</v>
      </c>
      <c r="E363" s="270">
        <v>15.4</v>
      </c>
      <c r="F363" s="266">
        <v>8140</v>
      </c>
      <c r="G363" s="271">
        <v>7060</v>
      </c>
      <c r="H363" s="266">
        <v>8140</v>
      </c>
      <c r="I363" s="266">
        <v>359.58274781491411</v>
      </c>
      <c r="K363" s="125">
        <f t="shared" si="10"/>
        <v>341.04507436998745</v>
      </c>
      <c r="L363" s="126">
        <f t="shared" si="11"/>
        <v>22.145784049999182</v>
      </c>
    </row>
    <row r="364" spans="1:12" ht="14.25" x14ac:dyDescent="0.2">
      <c r="A364" s="10">
        <v>42362</v>
      </c>
      <c r="B364" s="266">
        <v>19.02082484999929</v>
      </c>
      <c r="C364" s="270">
        <v>37.727806089973591</v>
      </c>
      <c r="D364" s="274"/>
      <c r="E364" s="270"/>
      <c r="F364" s="266"/>
      <c r="G364" s="271"/>
      <c r="H364" s="266">
        <v>7750</v>
      </c>
      <c r="I364" s="266">
        <v>294.04542741143194</v>
      </c>
      <c r="K364" s="125">
        <f t="shared" si="10"/>
        <v>0</v>
      </c>
      <c r="L364" s="126">
        <f t="shared" si="11"/>
        <v>19.02082484999929</v>
      </c>
    </row>
    <row r="365" spans="1:12" ht="14.25" x14ac:dyDescent="0.2">
      <c r="A365" s="10">
        <v>42363</v>
      </c>
      <c r="B365" s="266">
        <v>16.605342549999367</v>
      </c>
      <c r="C365" s="270">
        <v>32.936696947923743</v>
      </c>
      <c r="D365" s="274"/>
      <c r="E365" s="270"/>
      <c r="F365" s="266"/>
      <c r="G365" s="271"/>
      <c r="H365" s="266">
        <v>7750</v>
      </c>
      <c r="I365" s="266">
        <v>256.70416955802966</v>
      </c>
      <c r="K365" s="125">
        <f t="shared" si="10"/>
        <v>0</v>
      </c>
      <c r="L365" s="126">
        <f t="shared" si="11"/>
        <v>16.605342549999367</v>
      </c>
    </row>
    <row r="366" spans="1:12" ht="14.25" x14ac:dyDescent="0.2">
      <c r="A366" s="10">
        <v>42364</v>
      </c>
      <c r="B366" s="266">
        <v>16.338446074999371</v>
      </c>
      <c r="C366" s="270">
        <v>32.407307789761255</v>
      </c>
      <c r="D366" s="274"/>
      <c r="E366" s="270"/>
      <c r="F366" s="266"/>
      <c r="G366" s="271"/>
      <c r="H366" s="266">
        <v>7750</v>
      </c>
      <c r="I366" s="266">
        <v>252.57818192684758</v>
      </c>
      <c r="K366" s="125">
        <f t="shared" si="10"/>
        <v>0</v>
      </c>
      <c r="L366" s="126">
        <f t="shared" si="11"/>
        <v>16.338446074999371</v>
      </c>
    </row>
    <row r="367" spans="1:12" ht="14.25" x14ac:dyDescent="0.2">
      <c r="A367" s="10">
        <v>42365</v>
      </c>
      <c r="B367" s="266">
        <v>15.336552049999419</v>
      </c>
      <c r="C367" s="270">
        <v>30.420050991173849</v>
      </c>
      <c r="D367" s="274"/>
      <c r="E367" s="270"/>
      <c r="F367" s="266"/>
      <c r="G367" s="271"/>
      <c r="H367" s="266">
        <v>7750</v>
      </c>
      <c r="I367" s="266">
        <v>237.08977071832518</v>
      </c>
      <c r="K367" s="125">
        <f t="shared" si="10"/>
        <v>0</v>
      </c>
      <c r="L367" s="126">
        <f t="shared" si="11"/>
        <v>15.336552049999419</v>
      </c>
    </row>
    <row r="368" spans="1:12" ht="14.25" x14ac:dyDescent="0.2">
      <c r="A368" s="10">
        <v>42366</v>
      </c>
      <c r="B368" s="266">
        <v>15.274039324999423</v>
      </c>
      <c r="C368" s="270">
        <v>30.296057001136358</v>
      </c>
      <c r="D368" s="274"/>
      <c r="E368" s="270"/>
      <c r="F368" s="266"/>
      <c r="G368" s="271"/>
      <c r="H368" s="266">
        <v>7750</v>
      </c>
      <c r="I368" s="266">
        <v>236.12337829916163</v>
      </c>
      <c r="K368" s="125">
        <f t="shared" si="10"/>
        <v>0</v>
      </c>
      <c r="L368" s="126">
        <f t="shared" si="11"/>
        <v>15.274039324999423</v>
      </c>
    </row>
    <row r="369" spans="1:12" ht="14.25" x14ac:dyDescent="0.2">
      <c r="A369" s="10">
        <v>42367</v>
      </c>
      <c r="B369" s="266">
        <v>14.433214324999454</v>
      </c>
      <c r="C369" s="270">
        <v>28.62828061363642</v>
      </c>
      <c r="D369" s="274"/>
      <c r="E369" s="270"/>
      <c r="F369" s="266"/>
      <c r="G369" s="271"/>
      <c r="H369" s="266">
        <v>7750</v>
      </c>
      <c r="I369" s="266">
        <v>223.1249542847994</v>
      </c>
      <c r="K369" s="125">
        <f t="shared" si="10"/>
        <v>0</v>
      </c>
      <c r="L369" s="126">
        <f t="shared" si="11"/>
        <v>14.433214324999454</v>
      </c>
    </row>
    <row r="370" spans="1:12" ht="14.25" x14ac:dyDescent="0.2">
      <c r="A370" s="10">
        <v>42368</v>
      </c>
      <c r="B370" s="266">
        <v>12.768037866666175</v>
      </c>
      <c r="C370" s="270">
        <v>25.32540310853236</v>
      </c>
      <c r="D370" s="274">
        <v>1.9E-2</v>
      </c>
      <c r="E370" s="270">
        <v>14.5</v>
      </c>
      <c r="F370" s="266">
        <v>7750</v>
      </c>
      <c r="G370" s="271">
        <v>6970</v>
      </c>
      <c r="H370" s="266">
        <v>7750</v>
      </c>
      <c r="I370" s="266">
        <v>197.38277289848159</v>
      </c>
      <c r="K370" s="125">
        <f t="shared" si="10"/>
        <v>185.13654906665954</v>
      </c>
      <c r="L370" s="126">
        <f t="shared" si="11"/>
        <v>12.768037866666175</v>
      </c>
    </row>
    <row r="371" spans="1:12" ht="14.25" x14ac:dyDescent="0.2">
      <c r="A371" s="11">
        <v>42369</v>
      </c>
      <c r="B371" s="268">
        <v>11.077854858332875</v>
      </c>
      <c r="C371" s="272">
        <v>21.972925111503258</v>
      </c>
      <c r="D371" s="276"/>
      <c r="E371" s="272"/>
      <c r="F371" s="268"/>
      <c r="G371" s="278"/>
      <c r="H371" s="268">
        <v>9030</v>
      </c>
      <c r="I371" s="268">
        <v>199.53854556473831</v>
      </c>
      <c r="K371" s="125">
        <f t="shared" si="10"/>
        <v>0</v>
      </c>
      <c r="L371" s="126">
        <f t="shared" si="11"/>
        <v>11.077854858332875</v>
      </c>
    </row>
    <row r="372" spans="1:12" x14ac:dyDescent="0.25">
      <c r="A372" s="6" t="s">
        <v>367</v>
      </c>
      <c r="B372" s="263"/>
      <c r="C372" s="263"/>
      <c r="D372" s="263"/>
      <c r="E372" s="263"/>
      <c r="F372" s="263"/>
      <c r="G372" s="264"/>
      <c r="H372" s="263"/>
      <c r="I372" s="263"/>
    </row>
    <row r="373" spans="1:12" x14ac:dyDescent="0.25">
      <c r="A373" s="86"/>
      <c r="B373" s="104"/>
      <c r="C373" s="104"/>
      <c r="F373" s="104"/>
      <c r="G373" s="194"/>
      <c r="H373" s="104"/>
      <c r="I373" s="104"/>
    </row>
    <row r="374" spans="1:12" x14ac:dyDescent="0.25">
      <c r="B374" s="104"/>
      <c r="C374" s="104"/>
      <c r="F374" s="104"/>
      <c r="G374" s="194"/>
      <c r="H374" s="104"/>
      <c r="I374" s="104"/>
    </row>
    <row r="375" spans="1:12" x14ac:dyDescent="0.25">
      <c r="B375" s="104"/>
      <c r="C375" s="104"/>
      <c r="F375" s="104"/>
      <c r="G375" s="194"/>
      <c r="H375" s="104"/>
      <c r="I375" s="104"/>
    </row>
    <row r="376" spans="1:12" x14ac:dyDescent="0.25">
      <c r="A376" s="6" t="s">
        <v>106</v>
      </c>
      <c r="B376" s="104"/>
      <c r="C376" s="104"/>
      <c r="F376" s="104"/>
      <c r="G376" s="194"/>
      <c r="H376" s="104"/>
      <c r="I376" s="104"/>
    </row>
    <row r="377" spans="1:12" ht="60" customHeight="1" x14ac:dyDescent="0.2">
      <c r="A377" s="14" t="s">
        <v>80</v>
      </c>
      <c r="B377" s="261" t="s">
        <v>97</v>
      </c>
      <c r="C377" s="88" t="s">
        <v>349</v>
      </c>
      <c r="D377" s="260" t="s">
        <v>355</v>
      </c>
      <c r="E377" s="261" t="s">
        <v>119</v>
      </c>
      <c r="F377" s="88" t="s">
        <v>356</v>
      </c>
      <c r="G377" s="262" t="s">
        <v>357</v>
      </c>
      <c r="H377" s="262" t="s">
        <v>358</v>
      </c>
      <c r="I377" s="49" t="s">
        <v>99</v>
      </c>
      <c r="J377" s="88" t="s">
        <v>361</v>
      </c>
      <c r="K377" s="341" t="s">
        <v>81</v>
      </c>
      <c r="L377" s="342" t="s">
        <v>116</v>
      </c>
    </row>
    <row r="378" spans="1:12" x14ac:dyDescent="0.2">
      <c r="A378" s="15" t="s">
        <v>84</v>
      </c>
      <c r="B378" s="279" t="s">
        <v>86</v>
      </c>
      <c r="C378" s="89" t="s">
        <v>86</v>
      </c>
      <c r="D378" s="280" t="s">
        <v>86</v>
      </c>
      <c r="E378" s="279" t="s">
        <v>86</v>
      </c>
      <c r="F378" s="89" t="s">
        <v>86</v>
      </c>
      <c r="G378" s="281" t="s">
        <v>86</v>
      </c>
      <c r="H378" s="281" t="s">
        <v>86</v>
      </c>
      <c r="I378" s="50" t="s">
        <v>100</v>
      </c>
      <c r="J378" s="89" t="s">
        <v>101</v>
      </c>
      <c r="K378" s="341"/>
      <c r="L378" s="342"/>
    </row>
    <row r="379" spans="1:12" x14ac:dyDescent="0.2">
      <c r="A379" s="15" t="s">
        <v>87</v>
      </c>
      <c r="B379" s="279" t="s">
        <v>88</v>
      </c>
      <c r="C379" s="89" t="s">
        <v>102</v>
      </c>
      <c r="D379" s="280" t="s">
        <v>91</v>
      </c>
      <c r="E379" s="279" t="s">
        <v>91</v>
      </c>
      <c r="F379" s="89" t="s">
        <v>354</v>
      </c>
      <c r="G379" s="281" t="s">
        <v>354</v>
      </c>
      <c r="H379" s="284" t="s">
        <v>354</v>
      </c>
      <c r="I379" s="283" t="s">
        <v>93</v>
      </c>
      <c r="J379" s="285" t="s">
        <v>93</v>
      </c>
      <c r="K379" s="127" t="s">
        <v>102</v>
      </c>
      <c r="L379" s="78" t="s">
        <v>103</v>
      </c>
    </row>
    <row r="380" spans="1:12" ht="14.25" x14ac:dyDescent="0.2">
      <c r="A380" s="16">
        <v>42019</v>
      </c>
      <c r="B380" s="266">
        <f>AVERAGE(B7:B37)</f>
        <v>8.6670220364360429</v>
      </c>
      <c r="C380" s="266">
        <f>SUM(C7:C37)</f>
        <v>532.92218448739766</v>
      </c>
      <c r="D380" s="274">
        <f>AVERAGE(D7:D37)</f>
        <v>2.8844827586206899E-2</v>
      </c>
      <c r="E380" s="266">
        <f>AVERAGE(E7:E37)</f>
        <v>16.12206896551724</v>
      </c>
      <c r="F380" s="203">
        <f>AVERAGE(F7:F37)</f>
        <v>8435.8620689655181</v>
      </c>
      <c r="G380" s="290">
        <f>AVERAGE(G7:G37)</f>
        <v>8800</v>
      </c>
      <c r="H380" s="291">
        <f>AVERAGE(H7:H37)</f>
        <v>8435.8620689655181</v>
      </c>
      <c r="I380" s="201">
        <v>4589.9502551777741</v>
      </c>
      <c r="J380" s="213">
        <v>3626</v>
      </c>
      <c r="K380" s="124">
        <f>SUM(B7:B37)*1.9835</f>
        <v>532.92218448739766</v>
      </c>
      <c r="L380" s="87">
        <f>SUM(K7:K37)/SUM(L7:L37)</f>
        <v>16.487613289492554</v>
      </c>
    </row>
    <row r="381" spans="1:12" ht="14.25" x14ac:dyDescent="0.2">
      <c r="A381" s="16">
        <v>42050</v>
      </c>
      <c r="B381" s="266">
        <f>AVERAGE(B38:B65)</f>
        <v>9.2801366758925017</v>
      </c>
      <c r="C381" s="266">
        <f>SUM(C38:C65)</f>
        <v>515.40023070571783</v>
      </c>
      <c r="D381" s="274">
        <f>AVERAGE(D38:D65)</f>
        <v>2.378235294117647E-2</v>
      </c>
      <c r="E381" s="266">
        <f>AVERAGE(E38:E65)</f>
        <v>15.569230769230767</v>
      </c>
      <c r="F381" s="203">
        <f>AVERAGE(F38:F65)</f>
        <v>8120</v>
      </c>
      <c r="G381" s="290">
        <f>AVERAGE(G38:G65)</f>
        <v>7700</v>
      </c>
      <c r="H381" s="205">
        <f t="shared" ref="H381" si="12">AVERAGE(H38:H65)</f>
        <v>7822.9411764705883</v>
      </c>
      <c r="I381" s="203">
        <v>3873.2958531978147</v>
      </c>
      <c r="J381" s="213">
        <v>5739</v>
      </c>
      <c r="K381" s="124">
        <f>SUM(B38:B65)*1.9835</f>
        <v>515.40023070571772</v>
      </c>
      <c r="L381" s="87">
        <f>SUM(K38:K65)/SUM(L38:L65)</f>
        <v>9.6472927442241776</v>
      </c>
    </row>
    <row r="382" spans="1:12" ht="14.25" x14ac:dyDescent="0.2">
      <c r="A382" s="16">
        <v>42078</v>
      </c>
      <c r="B382" s="266">
        <f>AVERAGE(B66:B96)</f>
        <v>9.2133838974794688</v>
      </c>
      <c r="C382" s="266">
        <f>SUM(C66:C96)</f>
        <v>566.51715578016638</v>
      </c>
      <c r="D382" s="274">
        <f>AVERAGE(D66:D96)</f>
        <v>3.3956000000000014E-2</v>
      </c>
      <c r="E382" s="266">
        <f>AVERAGE(E66:E96)</f>
        <v>14.6</v>
      </c>
      <c r="F382" s="203">
        <f>AVERAGE(F66:F96)</f>
        <v>7800</v>
      </c>
      <c r="G382" s="290">
        <f>AVERAGE(G66:G96)</f>
        <v>6717.5</v>
      </c>
      <c r="H382" s="205">
        <f t="shared" ref="H382" si="13">AVERAGE(H66:H96)</f>
        <v>7716.4</v>
      </c>
      <c r="I382" s="203">
        <v>4320.8791406840755</v>
      </c>
      <c r="J382" s="213">
        <v>6799</v>
      </c>
      <c r="K382" s="124">
        <f>SUM(B66:B96)*1.9835</f>
        <v>566.51715578016638</v>
      </c>
      <c r="L382" s="87">
        <f>SUM(K66:K96)/SUM(L66:L96)</f>
        <v>1.9042676252707036</v>
      </c>
    </row>
    <row r="383" spans="1:12" ht="14.25" x14ac:dyDescent="0.2">
      <c r="A383" s="16">
        <v>42109</v>
      </c>
      <c r="B383" s="266">
        <f>AVERAGE(B97:B126)</f>
        <v>1.5880432836110299</v>
      </c>
      <c r="C383" s="266">
        <f>SUM(C97:C126)</f>
        <v>94.496515591274346</v>
      </c>
      <c r="D383" s="274">
        <f>AVERAGE(D97:D126)</f>
        <v>2.8781111111111108E-2</v>
      </c>
      <c r="E383" s="266">
        <f>AVERAGE(E97:E126)</f>
        <v>16.2</v>
      </c>
      <c r="F383" s="203">
        <f>AVERAGE(F97:F126)</f>
        <v>8695</v>
      </c>
      <c r="G383" s="290">
        <f>AVERAGE(G97:G126)</f>
        <v>8040</v>
      </c>
      <c r="H383" s="205">
        <f t="shared" ref="H383" si="14">AVERAGE(H97:H126)</f>
        <v>8316.6666666666661</v>
      </c>
      <c r="I383" s="203">
        <v>782.62007024224158</v>
      </c>
      <c r="J383" s="213">
        <v>5003</v>
      </c>
      <c r="K383" s="124">
        <f>SUM(B97:B126)*1.9835</f>
        <v>94.496515591274346</v>
      </c>
      <c r="L383" s="87">
        <f>SUM(K97:K126)/SUM(L97:L126)</f>
        <v>2.2366661158251233</v>
      </c>
    </row>
    <row r="384" spans="1:12" ht="14.25" x14ac:dyDescent="0.2">
      <c r="A384" s="16">
        <v>42139</v>
      </c>
      <c r="B384" s="266">
        <f>AVERAGE(B127:B157)</f>
        <v>8.5784534946226232E-2</v>
      </c>
      <c r="C384" s="266">
        <f>SUM(C127:C157)</f>
        <v>5.2747623770410312</v>
      </c>
      <c r="D384" s="274">
        <f>AVERAGE(D127:D157)</f>
        <v>2.4380000000000002E-2</v>
      </c>
      <c r="E384" s="266">
        <f>AVERAGE(E127:E157)</f>
        <v>11.2</v>
      </c>
      <c r="F384" s="203">
        <f>AVERAGE(F127:F157)</f>
        <v>6580</v>
      </c>
      <c r="G384" s="290">
        <f>AVERAGE(G127:G157)</f>
        <v>6430</v>
      </c>
      <c r="H384" s="205">
        <f t="shared" ref="H384" si="15">AVERAGE(H127:H157)</f>
        <v>6720</v>
      </c>
      <c r="I384" s="203">
        <v>35.363105076893433</v>
      </c>
      <c r="J384" s="213">
        <v>4903</v>
      </c>
      <c r="K384" s="124">
        <f>SUM(B127:B157)*1.9835</f>
        <v>5.2747623770410312</v>
      </c>
      <c r="L384" s="87">
        <f>SUM(K127:K157)/SUM(L127:L157)</f>
        <v>4.9376436280847258E-2</v>
      </c>
    </row>
    <row r="385" spans="1:12" ht="14.25" x14ac:dyDescent="0.2">
      <c r="A385" s="16">
        <v>42170</v>
      </c>
      <c r="B385" s="266">
        <f>AVERAGE(B158:B187)</f>
        <v>0</v>
      </c>
      <c r="C385" s="266">
        <f>SUM(C158:C187)</f>
        <v>0</v>
      </c>
      <c r="D385" s="274" t="s">
        <v>360</v>
      </c>
      <c r="E385" s="266" t="s">
        <v>360</v>
      </c>
      <c r="F385" s="203" t="s">
        <v>360</v>
      </c>
      <c r="G385" s="203" t="s">
        <v>360</v>
      </c>
      <c r="H385" s="203" t="s">
        <v>360</v>
      </c>
      <c r="I385" s="203">
        <v>0</v>
      </c>
      <c r="J385" s="213">
        <v>5072</v>
      </c>
      <c r="K385" s="124">
        <f>SUM(B158:B187)*1.9835</f>
        <v>0</v>
      </c>
      <c r="L385" s="87" t="e">
        <f>SUM(K158:K187)/SUM(L158:L187)</f>
        <v>#DIV/0!</v>
      </c>
    </row>
    <row r="386" spans="1:12" ht="14.25" x14ac:dyDescent="0.2">
      <c r="A386" s="16">
        <v>42200</v>
      </c>
      <c r="B386" s="266">
        <f>AVERAGE(B188:B218)</f>
        <v>2.392383333332952E-3</v>
      </c>
      <c r="C386" s="266">
        <f>SUM(C188:C218)</f>
        <v>0.14710406259164321</v>
      </c>
      <c r="D386" s="274">
        <f>AVERAGE(D188:D218)</f>
        <v>2.6099999999999999E-3</v>
      </c>
      <c r="E386" s="266">
        <f>AVERAGE(E188:E218)</f>
        <v>4.82</v>
      </c>
      <c r="F386" s="203">
        <f>AVERAGE(F188:F218)</f>
        <v>2300</v>
      </c>
      <c r="G386" s="203" t="s">
        <v>360</v>
      </c>
      <c r="H386" s="205">
        <f t="shared" ref="H386" si="16">AVERAGE(H188:H218)</f>
        <v>2300</v>
      </c>
      <c r="I386" s="203">
        <v>0.34025434464759741</v>
      </c>
      <c r="J386" s="213">
        <v>5126</v>
      </c>
      <c r="K386" s="124">
        <f>SUM(B188:B218)*1.9835</f>
        <v>0.14710406259164321</v>
      </c>
      <c r="L386" s="87">
        <f>SUM(K188:K218)/SUM(L188:L218)</f>
        <v>4.82</v>
      </c>
    </row>
    <row r="387" spans="1:12" ht="14.25" x14ac:dyDescent="0.2">
      <c r="A387" s="16">
        <v>42231</v>
      </c>
      <c r="B387" s="266">
        <f>AVERAGE(B219:B249)</f>
        <v>0</v>
      </c>
      <c r="C387" s="266">
        <f>SUM(C219:C249)</f>
        <v>0</v>
      </c>
      <c r="D387" s="274" t="s">
        <v>360</v>
      </c>
      <c r="E387" s="266" t="s">
        <v>360</v>
      </c>
      <c r="F387" s="203" t="s">
        <v>360</v>
      </c>
      <c r="G387" s="203" t="s">
        <v>360</v>
      </c>
      <c r="H387" s="203" t="s">
        <v>360</v>
      </c>
      <c r="I387" s="203">
        <v>0</v>
      </c>
      <c r="J387" s="213">
        <v>4549</v>
      </c>
      <c r="K387" s="124">
        <f>SUM(B219:B249)*1.9835</f>
        <v>0</v>
      </c>
      <c r="L387" s="87" t="e">
        <f>SUM(K219:K249)/SUM(L219:L249)</f>
        <v>#DIV/0!</v>
      </c>
    </row>
    <row r="388" spans="1:12" ht="14.25" x14ac:dyDescent="0.2">
      <c r="A388" s="16">
        <v>42262</v>
      </c>
      <c r="B388" s="266">
        <f>AVERAGE(B250:B279)</f>
        <v>0</v>
      </c>
      <c r="C388" s="266">
        <f>SUM(C250:C279)</f>
        <v>0</v>
      </c>
      <c r="D388" s="274" t="s">
        <v>360</v>
      </c>
      <c r="E388" s="266" t="s">
        <v>360</v>
      </c>
      <c r="F388" s="203" t="s">
        <v>360</v>
      </c>
      <c r="G388" s="203" t="s">
        <v>360</v>
      </c>
      <c r="H388" s="203" t="s">
        <v>360</v>
      </c>
      <c r="I388" s="203">
        <v>0</v>
      </c>
      <c r="J388" s="213">
        <v>2403</v>
      </c>
      <c r="K388" s="124">
        <f>SUM(B250:B279)*1.9835</f>
        <v>0</v>
      </c>
      <c r="L388" s="87" t="e">
        <f>SUM(K250:K279)/SUM(L250:L279)</f>
        <v>#DIV/0!</v>
      </c>
    </row>
    <row r="389" spans="1:12" ht="14.25" x14ac:dyDescent="0.2">
      <c r="A389" s="16">
        <v>42292</v>
      </c>
      <c r="B389" s="266">
        <f>AVERAGE(B280:B310)</f>
        <v>0</v>
      </c>
      <c r="C389" s="266">
        <f>SUM(C280:C310)</f>
        <v>0</v>
      </c>
      <c r="D389" s="274" t="s">
        <v>360</v>
      </c>
      <c r="E389" s="266" t="s">
        <v>360</v>
      </c>
      <c r="F389" s="203" t="s">
        <v>360</v>
      </c>
      <c r="G389" s="203" t="s">
        <v>360</v>
      </c>
      <c r="H389" s="203" t="s">
        <v>360</v>
      </c>
      <c r="I389" s="203">
        <v>0</v>
      </c>
      <c r="J389" s="213">
        <v>1845</v>
      </c>
      <c r="K389" s="124">
        <f>SUM(B280:B310)*1.9835</f>
        <v>0</v>
      </c>
      <c r="L389" s="87" t="e">
        <f>SUM(K280:K310)/SUM(L280:L310)</f>
        <v>#DIV/0!</v>
      </c>
    </row>
    <row r="390" spans="1:12" ht="14.25" x14ac:dyDescent="0.2">
      <c r="A390" s="16">
        <v>42323</v>
      </c>
      <c r="B390" s="266">
        <f>AVERAGE(B311:B340)</f>
        <v>6.9641430022219577</v>
      </c>
      <c r="C390" s="266">
        <f>SUM(C311:C340)</f>
        <v>414.40132934721765</v>
      </c>
      <c r="D390" s="274">
        <f>AVERAGE(D311:D340)</f>
        <v>1.8000000000000002E-2</v>
      </c>
      <c r="E390" s="266">
        <f>AVERAGE(E311:E340)</f>
        <v>14.425000000000001</v>
      </c>
      <c r="F390" s="203">
        <f>AVERAGE(F311:F340)</f>
        <v>7945</v>
      </c>
      <c r="G390" s="290">
        <f>AVERAGE(G311:G340)</f>
        <v>6808.75</v>
      </c>
      <c r="H390" s="205">
        <f t="shared" ref="H390" si="17">AVERAGE(H311:H340)</f>
        <v>7790</v>
      </c>
      <c r="I390" s="203">
        <v>3093.3946998122656</v>
      </c>
      <c r="J390" s="213">
        <v>1918</v>
      </c>
      <c r="K390" s="124">
        <f>SUM(B311:B340)*1.9835</f>
        <v>414.4013293472176</v>
      </c>
      <c r="L390" s="87">
        <f>SUM(K311:K340)/SUM(L311:L340)</f>
        <v>3.4289131338306302</v>
      </c>
    </row>
    <row r="391" spans="1:12" ht="14.25" x14ac:dyDescent="0.2">
      <c r="A391" s="16">
        <v>42353</v>
      </c>
      <c r="B391" s="266">
        <f>AVERAGE(B341:B371)</f>
        <v>14.317623070698394</v>
      </c>
      <c r="C391" s="266">
        <f>SUM(C341:C371)</f>
        <v>880.3691661826382</v>
      </c>
      <c r="D391" s="274">
        <f>AVERAGE(D341:D371)</f>
        <v>1.9875E-2</v>
      </c>
      <c r="E391" s="266">
        <f t="shared" ref="E391:G391" si="18">AVERAGE(E341:E371)</f>
        <v>15.75</v>
      </c>
      <c r="F391" s="203">
        <f t="shared" si="18"/>
        <v>8555</v>
      </c>
      <c r="G391" s="290">
        <f t="shared" si="18"/>
        <v>7727.5</v>
      </c>
      <c r="H391" s="292">
        <f t="shared" ref="H391" si="19">AVERAGE(H341:H371)</f>
        <v>8232.0833333333339</v>
      </c>
      <c r="I391" s="203">
        <v>7209.0393120847893</v>
      </c>
      <c r="J391" s="213">
        <v>2118</v>
      </c>
      <c r="K391" s="124">
        <f>SUM(B341:B371)*1.9835</f>
        <v>880.3691661826382</v>
      </c>
      <c r="L391" s="87">
        <f>SUM(K341:K371)/SUM(L341:L371)</f>
        <v>2.3444635903435254</v>
      </c>
    </row>
    <row r="392" spans="1:12" ht="45" customHeight="1" x14ac:dyDescent="0.2">
      <c r="A392" s="343" t="s">
        <v>359</v>
      </c>
      <c r="B392" s="344"/>
      <c r="C392" s="208">
        <f>SUM(C380:C391)</f>
        <v>3009.5284485340449</v>
      </c>
      <c r="D392" s="287">
        <f>AVERAGE(D380:D391)</f>
        <v>2.2528661454811815E-2</v>
      </c>
      <c r="E392" s="286">
        <f>AVERAGE(E380:E391)</f>
        <v>13.585787466843501</v>
      </c>
      <c r="F392" s="295">
        <f>AVERAGE(F380:F391)</f>
        <v>7303.8577586206902</v>
      </c>
      <c r="G392" s="208">
        <f>AVERAGE(G380:G391)</f>
        <v>7460.5357142857147</v>
      </c>
      <c r="H392" s="294">
        <f>AVERAGE(H380:H391)</f>
        <v>7166.7441556795129</v>
      </c>
      <c r="I392" s="208">
        <v>23904.882690620499</v>
      </c>
      <c r="J392" s="293">
        <f>ROUND(SUM(J380:J391),-1)</f>
        <v>49100</v>
      </c>
    </row>
    <row r="393" spans="1:12" x14ac:dyDescent="0.25">
      <c r="A393" s="6" t="s">
        <v>96</v>
      </c>
    </row>
  </sheetData>
  <mergeCells count="5">
    <mergeCell ref="K4:K6"/>
    <mergeCell ref="L4:L6"/>
    <mergeCell ref="K377:K378"/>
    <mergeCell ref="L377:L378"/>
    <mergeCell ref="A392:B392"/>
  </mergeCells>
  <pageMargins left="0.7" right="0.7" top="0.75" bottom="0.75" header="0.3" footer="0.3"/>
  <pageSetup scale="52" fitToHeight="0" orientation="portrait" r:id="rId1"/>
  <ignoredErrors>
    <ignoredError sqref="E381:G384 E386:F386 E391:G391 E380:F380 E390 G39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2:L394"/>
  <sheetViews>
    <sheetView zoomScale="80" zoomScaleNormal="80" workbookViewId="0">
      <pane xSplit="1" ySplit="6" topLeftCell="B353" activePane="bottomRight" state="frozen"/>
      <selection pane="topRight" activeCell="B1" sqref="B1"/>
      <selection pane="bottomLeft" activeCell="A7" sqref="A7"/>
      <selection pane="bottomRight" activeCell="A373" sqref="A373"/>
    </sheetView>
  </sheetViews>
  <sheetFormatPr defaultColWidth="9.140625" defaultRowHeight="15" x14ac:dyDescent="0.25"/>
  <cols>
    <col min="1" max="3" width="17.7109375" style="6" customWidth="1"/>
    <col min="4" max="4" width="17.7109375" style="198" customWidth="1"/>
    <col min="5" max="7" width="17.7109375" style="6" customWidth="1"/>
    <col min="8" max="8" width="17.7109375" style="48" customWidth="1"/>
    <col min="9" max="9" width="17.7109375" style="6" customWidth="1"/>
    <col min="10" max="10" width="15.7109375" style="3" customWidth="1"/>
    <col min="11" max="11" width="17.7109375" style="124" hidden="1" customWidth="1"/>
    <col min="12" max="12" width="16.140625" style="87" hidden="1" customWidth="1"/>
    <col min="13" max="16384" width="9.140625" style="3"/>
  </cols>
  <sheetData>
    <row r="2" spans="1:12" x14ac:dyDescent="0.25">
      <c r="A2" s="6" t="s">
        <v>108</v>
      </c>
    </row>
    <row r="3" spans="1:12" x14ac:dyDescent="0.25">
      <c r="A3" s="6" t="s">
        <v>109</v>
      </c>
      <c r="K3" s="125" t="s">
        <v>94</v>
      </c>
      <c r="L3" s="126"/>
    </row>
    <row r="4" spans="1:12" ht="60" customHeight="1" x14ac:dyDescent="0.2">
      <c r="A4" s="14" t="s">
        <v>80</v>
      </c>
      <c r="B4" s="261" t="s">
        <v>110</v>
      </c>
      <c r="C4" s="49" t="s">
        <v>362</v>
      </c>
      <c r="D4" s="199" t="s">
        <v>112</v>
      </c>
      <c r="E4" s="258" t="s">
        <v>111</v>
      </c>
      <c r="F4" s="49" t="s">
        <v>363</v>
      </c>
      <c r="G4" s="49" t="s">
        <v>364</v>
      </c>
      <c r="H4" s="296" t="s">
        <v>352</v>
      </c>
      <c r="I4" s="54" t="s">
        <v>121</v>
      </c>
      <c r="K4" s="339" t="s">
        <v>115</v>
      </c>
      <c r="L4" s="340" t="s">
        <v>81</v>
      </c>
    </row>
    <row r="5" spans="1:12" ht="15" customHeight="1" x14ac:dyDescent="0.2">
      <c r="A5" s="15" t="s">
        <v>84</v>
      </c>
      <c r="B5" s="279" t="s">
        <v>85</v>
      </c>
      <c r="C5" s="50" t="s">
        <v>85</v>
      </c>
      <c r="D5" s="50" t="s">
        <v>85</v>
      </c>
      <c r="E5" s="15" t="s">
        <v>85</v>
      </c>
      <c r="F5" s="50" t="s">
        <v>85</v>
      </c>
      <c r="G5" s="50" t="s">
        <v>85</v>
      </c>
      <c r="H5" s="50" t="s">
        <v>353</v>
      </c>
      <c r="I5" s="55" t="s">
        <v>86</v>
      </c>
      <c r="K5" s="339"/>
      <c r="L5" s="340"/>
    </row>
    <row r="6" spans="1:12" ht="15" customHeight="1" x14ac:dyDescent="0.2">
      <c r="A6" s="15" t="s">
        <v>87</v>
      </c>
      <c r="B6" s="279" t="s">
        <v>88</v>
      </c>
      <c r="C6" s="50" t="s">
        <v>102</v>
      </c>
      <c r="D6" s="200" t="s">
        <v>91</v>
      </c>
      <c r="E6" s="15" t="s">
        <v>91</v>
      </c>
      <c r="F6" s="50" t="s">
        <v>354</v>
      </c>
      <c r="G6" s="297" t="s">
        <v>91</v>
      </c>
      <c r="H6" s="297" t="s">
        <v>354</v>
      </c>
      <c r="I6" s="55" t="s">
        <v>120</v>
      </c>
      <c r="K6" s="339"/>
      <c r="L6" s="340"/>
    </row>
    <row r="7" spans="1:12" ht="14.25" x14ac:dyDescent="0.2">
      <c r="A7" s="9">
        <v>42005</v>
      </c>
      <c r="B7" s="288">
        <v>24.448958333333351</v>
      </c>
      <c r="C7" s="277">
        <v>48.494508854166703</v>
      </c>
      <c r="D7" s="298">
        <v>3.6700000000000003E-2</v>
      </c>
      <c r="E7" s="277">
        <v>10.7</v>
      </c>
      <c r="F7" s="288">
        <v>6510</v>
      </c>
      <c r="G7" s="300">
        <v>3.6700000000000003E-2</v>
      </c>
      <c r="H7" s="291">
        <v>6510</v>
      </c>
      <c r="I7" s="288">
        <v>4.837356354908442</v>
      </c>
      <c r="K7" s="125">
        <f>B7*G7</f>
        <v>0.89727677083333413</v>
      </c>
      <c r="L7" s="126">
        <f>B7</f>
        <v>24.448958333333351</v>
      </c>
    </row>
    <row r="8" spans="1:12" ht="14.25" x14ac:dyDescent="0.2">
      <c r="A8" s="10">
        <v>42006</v>
      </c>
      <c r="B8" s="267">
        <v>21.128645833333312</v>
      </c>
      <c r="C8" s="271">
        <v>41.908669010416624</v>
      </c>
      <c r="D8" s="275">
        <v>3.44E-2</v>
      </c>
      <c r="E8" s="271">
        <v>10.8</v>
      </c>
      <c r="F8" s="267">
        <v>6460</v>
      </c>
      <c r="G8" s="301">
        <v>3.44E-2</v>
      </c>
      <c r="H8" s="205">
        <v>6460</v>
      </c>
      <c r="I8" s="267">
        <v>3.9184270255387457</v>
      </c>
      <c r="K8" s="125">
        <f t="shared" ref="K8:K71" si="0">B8*G8</f>
        <v>0.72682541666666589</v>
      </c>
      <c r="L8" s="126">
        <f t="shared" ref="L8:L71" si="1">B8</f>
        <v>21.128645833333312</v>
      </c>
    </row>
    <row r="9" spans="1:12" ht="14.25" x14ac:dyDescent="0.2">
      <c r="A9" s="10">
        <v>42007</v>
      </c>
      <c r="B9" s="267">
        <v>19.79864583333331</v>
      </c>
      <c r="C9" s="271">
        <v>39.270614010416622</v>
      </c>
      <c r="D9" s="275">
        <v>3.0800000000000001E-2</v>
      </c>
      <c r="E9" s="271">
        <v>10.5</v>
      </c>
      <c r="F9" s="267">
        <v>6270</v>
      </c>
      <c r="G9" s="301">
        <v>3.0800000000000001E-2</v>
      </c>
      <c r="H9" s="205">
        <v>6270</v>
      </c>
      <c r="I9" s="267">
        <v>3.2875158895136214</v>
      </c>
      <c r="K9" s="125">
        <f t="shared" si="0"/>
        <v>0.60979829166666599</v>
      </c>
      <c r="L9" s="126">
        <f t="shared" si="1"/>
        <v>19.79864583333331</v>
      </c>
    </row>
    <row r="10" spans="1:12" ht="14.25" x14ac:dyDescent="0.2">
      <c r="A10" s="10">
        <v>42008</v>
      </c>
      <c r="B10" s="267">
        <v>16.210104166666692</v>
      </c>
      <c r="C10" s="271">
        <v>32.152741614583384</v>
      </c>
      <c r="D10" s="275">
        <v>3.27E-2</v>
      </c>
      <c r="E10" s="271">
        <v>10.8</v>
      </c>
      <c r="F10" s="267">
        <v>6420</v>
      </c>
      <c r="G10" s="301">
        <v>3.27E-2</v>
      </c>
      <c r="H10" s="205">
        <v>6420</v>
      </c>
      <c r="I10" s="267">
        <v>2.8576906608659103</v>
      </c>
      <c r="K10" s="125">
        <f t="shared" si="0"/>
        <v>0.53007040625000079</v>
      </c>
      <c r="L10" s="126">
        <f t="shared" si="1"/>
        <v>16.210104166666692</v>
      </c>
    </row>
    <row r="11" spans="1:12" ht="14.25" x14ac:dyDescent="0.2">
      <c r="A11" s="10">
        <v>42009</v>
      </c>
      <c r="B11" s="267">
        <v>14.853958333333347</v>
      </c>
      <c r="C11" s="271">
        <v>29.462826354166694</v>
      </c>
      <c r="D11" s="275">
        <v>2.6700000000000002E-2</v>
      </c>
      <c r="E11" s="271">
        <v>9.35</v>
      </c>
      <c r="F11" s="267">
        <v>5830</v>
      </c>
      <c r="G11" s="301">
        <v>2.6700000000000002E-2</v>
      </c>
      <c r="H11" s="205">
        <v>5830</v>
      </c>
      <c r="I11" s="267">
        <v>2.1381349862176897</v>
      </c>
      <c r="K11" s="125">
        <f t="shared" si="0"/>
        <v>0.39660068750000038</v>
      </c>
      <c r="L11" s="126">
        <f t="shared" si="1"/>
        <v>14.853958333333347</v>
      </c>
    </row>
    <row r="12" spans="1:12" ht="14.25" x14ac:dyDescent="0.2">
      <c r="A12" s="10">
        <v>42010</v>
      </c>
      <c r="B12" s="267">
        <v>9.6671875000000096</v>
      </c>
      <c r="C12" s="271">
        <v>19.174866406250018</v>
      </c>
      <c r="D12" s="275">
        <v>2.3E-2</v>
      </c>
      <c r="E12" s="271">
        <v>8.6300000000000008</v>
      </c>
      <c r="F12" s="267">
        <v>5460</v>
      </c>
      <c r="G12" s="301">
        <v>2.3E-2</v>
      </c>
      <c r="H12" s="205">
        <v>5460</v>
      </c>
      <c r="I12" s="267">
        <v>1.1986975985203137</v>
      </c>
      <c r="K12" s="125">
        <f t="shared" si="0"/>
        <v>0.22234531250000023</v>
      </c>
      <c r="L12" s="126">
        <f t="shared" si="1"/>
        <v>9.6671875000000096</v>
      </c>
    </row>
    <row r="13" spans="1:12" ht="14.25" x14ac:dyDescent="0.2">
      <c r="A13" s="10">
        <v>42011</v>
      </c>
      <c r="B13" s="267">
        <v>5.7166666666666641</v>
      </c>
      <c r="C13" s="271">
        <v>11.339008333333329</v>
      </c>
      <c r="D13" s="275">
        <v>3.0200000000000001E-2</v>
      </c>
      <c r="E13" s="271">
        <v>7.43</v>
      </c>
      <c r="F13" s="267">
        <v>4840</v>
      </c>
      <c r="G13" s="301">
        <v>3.0200000000000001E-2</v>
      </c>
      <c r="H13" s="205">
        <v>4840</v>
      </c>
      <c r="I13" s="267">
        <v>0.93074662442999956</v>
      </c>
      <c r="K13" s="125">
        <f t="shared" si="0"/>
        <v>0.17264333333333326</v>
      </c>
      <c r="L13" s="126">
        <f t="shared" si="1"/>
        <v>5.7166666666666641</v>
      </c>
    </row>
    <row r="14" spans="1:12" ht="14.25" x14ac:dyDescent="0.2">
      <c r="A14" s="10">
        <v>42012</v>
      </c>
      <c r="B14" s="267">
        <v>7.9928124999999985</v>
      </c>
      <c r="C14" s="271">
        <v>15.853743593749998</v>
      </c>
      <c r="D14" s="275">
        <v>3.9899999999999998E-2</v>
      </c>
      <c r="E14" s="271">
        <v>7.59</v>
      </c>
      <c r="F14" s="267">
        <v>5270</v>
      </c>
      <c r="G14" s="301">
        <v>3.9899999999999998E-2</v>
      </c>
      <c r="H14" s="205">
        <v>5270</v>
      </c>
      <c r="I14" s="267">
        <v>1.7193099560037184</v>
      </c>
      <c r="K14" s="125">
        <f t="shared" si="0"/>
        <v>0.31891321874999995</v>
      </c>
      <c r="L14" s="126">
        <f t="shared" si="1"/>
        <v>7.9928124999999985</v>
      </c>
    </row>
    <row r="15" spans="1:12" ht="14.25" x14ac:dyDescent="0.2">
      <c r="A15" s="10">
        <v>42013</v>
      </c>
      <c r="B15" s="267">
        <v>6.4252083333333436</v>
      </c>
      <c r="C15" s="271">
        <v>12.744400729166687</v>
      </c>
      <c r="D15" s="275">
        <v>3.6799999999999999E-2</v>
      </c>
      <c r="E15" s="271">
        <v>8.91</v>
      </c>
      <c r="F15" s="267">
        <v>5750</v>
      </c>
      <c r="G15" s="301">
        <v>3.6799999999999999E-2</v>
      </c>
      <c r="H15" s="205">
        <v>5750</v>
      </c>
      <c r="I15" s="267">
        <v>1.2747255474930019</v>
      </c>
      <c r="K15" s="125">
        <f t="shared" si="0"/>
        <v>0.23644766666666703</v>
      </c>
      <c r="L15" s="126">
        <f t="shared" si="1"/>
        <v>6.4252083333333436</v>
      </c>
    </row>
    <row r="16" spans="1:12" ht="14.25" x14ac:dyDescent="0.2">
      <c r="A16" s="10">
        <v>42014</v>
      </c>
      <c r="B16" s="267">
        <v>5.6523958333333306</v>
      </c>
      <c r="C16" s="271">
        <v>11.211527135416661</v>
      </c>
      <c r="D16" s="275">
        <v>3.5299999999999998E-2</v>
      </c>
      <c r="E16" s="271">
        <v>9.25</v>
      </c>
      <c r="F16" s="267">
        <v>5820</v>
      </c>
      <c r="G16" s="301">
        <v>3.5299999999999998E-2</v>
      </c>
      <c r="H16" s="205">
        <v>5820</v>
      </c>
      <c r="I16" s="267">
        <v>1.0756944556184056</v>
      </c>
      <c r="K16" s="125">
        <f t="shared" si="0"/>
        <v>0.19952957291666656</v>
      </c>
      <c r="L16" s="126">
        <f t="shared" si="1"/>
        <v>5.6523958333333306</v>
      </c>
    </row>
    <row r="17" spans="1:12" ht="14.25" x14ac:dyDescent="0.2">
      <c r="A17" s="10">
        <v>42015</v>
      </c>
      <c r="B17" s="267">
        <v>5.6327083333333308</v>
      </c>
      <c r="C17" s="271">
        <v>11.172476979166662</v>
      </c>
      <c r="D17" s="275">
        <v>3.3099999999999997E-2</v>
      </c>
      <c r="E17" s="271">
        <v>8.7799999999999994</v>
      </c>
      <c r="F17" s="267">
        <v>5630</v>
      </c>
      <c r="G17" s="301">
        <v>3.3099999999999997E-2</v>
      </c>
      <c r="H17" s="205">
        <v>5630</v>
      </c>
      <c r="I17" s="267">
        <v>1.0051408294123121</v>
      </c>
      <c r="K17" s="125">
        <f t="shared" si="0"/>
        <v>0.18644264583333323</v>
      </c>
      <c r="L17" s="126">
        <f t="shared" si="1"/>
        <v>5.6327083333333308</v>
      </c>
    </row>
    <row r="18" spans="1:12" ht="14.25" x14ac:dyDescent="0.2">
      <c r="A18" s="10">
        <v>42016</v>
      </c>
      <c r="B18" s="267">
        <v>6.0802083333333394</v>
      </c>
      <c r="C18" s="271">
        <v>12.060093229166679</v>
      </c>
      <c r="D18" s="275">
        <v>2.8299999999999999E-2</v>
      </c>
      <c r="E18" s="271">
        <v>8.93</v>
      </c>
      <c r="F18" s="267">
        <v>5610</v>
      </c>
      <c r="G18" s="301">
        <v>2.8299999999999999E-2</v>
      </c>
      <c r="H18" s="205">
        <v>5610</v>
      </c>
      <c r="I18" s="267">
        <v>0.92765513513156328</v>
      </c>
      <c r="K18" s="125">
        <f t="shared" si="0"/>
        <v>0.17206989583333349</v>
      </c>
      <c r="L18" s="126">
        <f t="shared" si="1"/>
        <v>6.0802083333333394</v>
      </c>
    </row>
    <row r="19" spans="1:12" ht="14.25" x14ac:dyDescent="0.2">
      <c r="A19" s="10">
        <v>42017</v>
      </c>
      <c r="B19" s="267">
        <v>7.0228124999999979</v>
      </c>
      <c r="C19" s="271">
        <v>13.929748593749997</v>
      </c>
      <c r="D19" s="275">
        <v>2.41E-2</v>
      </c>
      <c r="E19" s="271">
        <v>9.19</v>
      </c>
      <c r="F19" s="267">
        <v>5860</v>
      </c>
      <c r="G19" s="301">
        <v>2.41E-2</v>
      </c>
      <c r="H19" s="205">
        <v>5860</v>
      </c>
      <c r="I19" s="267">
        <v>0.91245146593528104</v>
      </c>
      <c r="K19" s="125">
        <f t="shared" si="0"/>
        <v>0.16924978124999995</v>
      </c>
      <c r="L19" s="126">
        <f t="shared" si="1"/>
        <v>7.0228124999999979</v>
      </c>
    </row>
    <row r="20" spans="1:12" ht="14.25" x14ac:dyDescent="0.2">
      <c r="A20" s="10">
        <v>42018</v>
      </c>
      <c r="B20" s="267">
        <v>6.4005208333333377</v>
      </c>
      <c r="C20" s="271">
        <v>12.695433072916675</v>
      </c>
      <c r="D20" s="275">
        <v>0.02</v>
      </c>
      <c r="E20" s="271">
        <v>8.56</v>
      </c>
      <c r="F20" s="267">
        <v>5410</v>
      </c>
      <c r="G20" s="301">
        <v>0.02</v>
      </c>
      <c r="H20" s="205">
        <v>5410</v>
      </c>
      <c r="I20" s="267">
        <v>0.69012374184375047</v>
      </c>
      <c r="K20" s="125">
        <f t="shared" si="0"/>
        <v>0.12801041666666677</v>
      </c>
      <c r="L20" s="126">
        <f t="shared" si="1"/>
        <v>6.4005208333333377</v>
      </c>
    </row>
    <row r="21" spans="1:12" ht="14.25" x14ac:dyDescent="0.2">
      <c r="A21" s="10">
        <v>42019</v>
      </c>
      <c r="B21" s="267">
        <v>7.8471874999999933</v>
      </c>
      <c r="C21" s="271">
        <v>15.564896406249987</v>
      </c>
      <c r="D21" s="275">
        <v>1.5599999999999999E-2</v>
      </c>
      <c r="E21" s="271">
        <v>7.79</v>
      </c>
      <c r="F21" s="267">
        <v>5000</v>
      </c>
      <c r="G21" s="301">
        <v>1.5599999999999999E-2</v>
      </c>
      <c r="H21" s="205">
        <v>5000</v>
      </c>
      <c r="I21" s="267">
        <v>0.65996405954212445</v>
      </c>
      <c r="K21" s="125">
        <f t="shared" si="0"/>
        <v>0.12241612499999989</v>
      </c>
      <c r="L21" s="126">
        <f t="shared" si="1"/>
        <v>7.8471874999999933</v>
      </c>
    </row>
    <row r="22" spans="1:12" ht="14.25" x14ac:dyDescent="0.2">
      <c r="A22" s="10">
        <v>42020</v>
      </c>
      <c r="B22" s="267">
        <v>9.3065625000000036</v>
      </c>
      <c r="C22" s="271">
        <v>18.459566718750008</v>
      </c>
      <c r="D22" s="275">
        <v>1.2999999999999999E-2</v>
      </c>
      <c r="E22" s="271">
        <v>7.23</v>
      </c>
      <c r="F22" s="267">
        <v>4620</v>
      </c>
      <c r="G22" s="301">
        <v>1.2999999999999999E-2</v>
      </c>
      <c r="H22" s="205">
        <v>4620</v>
      </c>
      <c r="I22" s="267">
        <v>0.65225033044031266</v>
      </c>
      <c r="K22" s="125">
        <f t="shared" si="0"/>
        <v>0.12098531250000004</v>
      </c>
      <c r="L22" s="126">
        <f t="shared" si="1"/>
        <v>9.3065625000000036</v>
      </c>
    </row>
    <row r="23" spans="1:12" ht="14.25" x14ac:dyDescent="0.2">
      <c r="A23" s="10">
        <v>42021</v>
      </c>
      <c r="B23" s="267">
        <v>9.3791489361702141</v>
      </c>
      <c r="C23" s="271">
        <v>18.603541914893619</v>
      </c>
      <c r="D23" s="275">
        <v>1.38E-2</v>
      </c>
      <c r="E23" s="271">
        <v>7.5</v>
      </c>
      <c r="F23" s="267">
        <v>4720</v>
      </c>
      <c r="G23" s="301">
        <v>1.38E-2</v>
      </c>
      <c r="H23" s="205">
        <v>4720</v>
      </c>
      <c r="I23" s="267">
        <v>0.69778909156059576</v>
      </c>
      <c r="K23" s="125">
        <f t="shared" si="0"/>
        <v>0.12943225531914895</v>
      </c>
      <c r="L23" s="126">
        <f t="shared" si="1"/>
        <v>9.3791489361702141</v>
      </c>
    </row>
    <row r="24" spans="1:12" ht="14.25" x14ac:dyDescent="0.2">
      <c r="A24" s="10">
        <v>42022</v>
      </c>
      <c r="B24" s="267">
        <v>8.8989473684210516</v>
      </c>
      <c r="C24" s="271">
        <v>17.651062105263158</v>
      </c>
      <c r="D24" s="275">
        <v>1.0999999999999999E-2</v>
      </c>
      <c r="E24" s="271">
        <v>7.47</v>
      </c>
      <c r="F24" s="267">
        <v>4720</v>
      </c>
      <c r="G24" s="301">
        <v>1.0999999999999999E-2</v>
      </c>
      <c r="H24" s="205">
        <v>4720</v>
      </c>
      <c r="I24" s="267">
        <v>0.52773145482315786</v>
      </c>
      <c r="K24" s="125">
        <f t="shared" si="0"/>
        <v>9.7888421052631555E-2</v>
      </c>
      <c r="L24" s="126">
        <f t="shared" si="1"/>
        <v>8.8989473684210516</v>
      </c>
    </row>
    <row r="25" spans="1:12" ht="14.25" x14ac:dyDescent="0.2">
      <c r="A25" s="10">
        <v>42023</v>
      </c>
      <c r="B25" s="267">
        <v>9.7580645161290338</v>
      </c>
      <c r="C25" s="271">
        <v>19.355120967741939</v>
      </c>
      <c r="D25" s="275">
        <v>7.6899999999999998E-3</v>
      </c>
      <c r="E25" s="271">
        <v>6.34</v>
      </c>
      <c r="F25" s="267">
        <v>4040</v>
      </c>
      <c r="G25" s="301">
        <v>7.6899999999999998E-3</v>
      </c>
      <c r="H25" s="205">
        <v>4040</v>
      </c>
      <c r="I25" s="267">
        <v>0.4045495124975807</v>
      </c>
      <c r="K25" s="125">
        <f t="shared" si="0"/>
        <v>7.5039516129032272E-2</v>
      </c>
      <c r="L25" s="126">
        <f t="shared" si="1"/>
        <v>9.7580645161290338</v>
      </c>
    </row>
    <row r="26" spans="1:12" ht="14.25" x14ac:dyDescent="0.2">
      <c r="A26" s="10">
        <v>42024</v>
      </c>
      <c r="B26" s="267">
        <v>11.65878787878788</v>
      </c>
      <c r="C26" s="271">
        <v>23.12520575757576</v>
      </c>
      <c r="D26" s="275">
        <v>9.9100000000000004E-3</v>
      </c>
      <c r="E26" s="271">
        <v>8.1199999999999992</v>
      </c>
      <c r="F26" s="267">
        <v>4830</v>
      </c>
      <c r="G26" s="301">
        <v>9.9100000000000004E-3</v>
      </c>
      <c r="H26" s="205">
        <v>4830</v>
      </c>
      <c r="I26" s="267">
        <v>0.62288620465849098</v>
      </c>
      <c r="K26" s="125">
        <f t="shared" si="0"/>
        <v>0.1155385878787879</v>
      </c>
      <c r="L26" s="126">
        <f t="shared" si="1"/>
        <v>11.65878787878788</v>
      </c>
    </row>
    <row r="27" spans="1:12" ht="14.25" x14ac:dyDescent="0.2">
      <c r="A27" s="10">
        <v>42025</v>
      </c>
      <c r="B27" s="267">
        <v>13.705999999999991</v>
      </c>
      <c r="C27" s="271">
        <v>27.185850999999982</v>
      </c>
      <c r="D27" s="275">
        <v>8.8699999999999994E-3</v>
      </c>
      <c r="E27" s="271">
        <v>10.8</v>
      </c>
      <c r="F27" s="267">
        <v>6030</v>
      </c>
      <c r="G27" s="301">
        <v>8.8699999999999994E-3</v>
      </c>
      <c r="H27" s="205">
        <v>6030</v>
      </c>
      <c r="I27" s="267">
        <v>0.65541443856965953</v>
      </c>
      <c r="K27" s="125">
        <f t="shared" si="0"/>
        <v>0.12157221999999991</v>
      </c>
      <c r="L27" s="126">
        <f t="shared" si="1"/>
        <v>13.705999999999991</v>
      </c>
    </row>
    <row r="28" spans="1:12" ht="14.25" x14ac:dyDescent="0.2">
      <c r="A28" s="10">
        <v>42026</v>
      </c>
      <c r="B28" s="267">
        <v>12.626304347826077</v>
      </c>
      <c r="C28" s="271">
        <v>25.044274673913023</v>
      </c>
      <c r="D28" s="275">
        <v>1.11E-2</v>
      </c>
      <c r="E28" s="271">
        <v>14.5</v>
      </c>
      <c r="F28" s="267">
        <v>7700</v>
      </c>
      <c r="G28" s="301">
        <v>1.11E-2</v>
      </c>
      <c r="H28" s="205">
        <v>7700</v>
      </c>
      <c r="I28" s="267">
        <v>0.75558075805702118</v>
      </c>
      <c r="K28" s="125">
        <f t="shared" si="0"/>
        <v>0.14015197826086945</v>
      </c>
      <c r="L28" s="126">
        <f t="shared" si="1"/>
        <v>12.626304347826077</v>
      </c>
    </row>
    <row r="29" spans="1:12" ht="14.25" x14ac:dyDescent="0.2">
      <c r="A29" s="10">
        <v>42027</v>
      </c>
      <c r="B29" s="267">
        <v>12.068448275862064</v>
      </c>
      <c r="C29" s="271">
        <v>23.937767155172406</v>
      </c>
      <c r="D29" s="275">
        <v>1.06E-2</v>
      </c>
      <c r="E29" s="271">
        <v>14.3</v>
      </c>
      <c r="F29" s="267">
        <v>7700</v>
      </c>
      <c r="G29" s="301">
        <v>1.06E-2</v>
      </c>
      <c r="H29" s="205">
        <v>7700</v>
      </c>
      <c r="I29" s="267">
        <v>0.68966622195424121</v>
      </c>
      <c r="K29" s="125">
        <f t="shared" si="0"/>
        <v>0.12792555172413789</v>
      </c>
      <c r="L29" s="126">
        <f t="shared" si="1"/>
        <v>12.068448275862064</v>
      </c>
    </row>
    <row r="30" spans="1:12" ht="14.25" x14ac:dyDescent="0.2">
      <c r="A30" s="10">
        <v>42028</v>
      </c>
      <c r="B30" s="267">
        <v>11.846739130434768</v>
      </c>
      <c r="C30" s="271">
        <v>23.498007065217362</v>
      </c>
      <c r="D30" s="275">
        <v>1.0999999999999999E-2</v>
      </c>
      <c r="E30" s="271">
        <v>12.7</v>
      </c>
      <c r="F30" s="267">
        <v>6910</v>
      </c>
      <c r="G30" s="301">
        <v>1.0999999999999999E-2</v>
      </c>
      <c r="H30" s="205">
        <v>6910</v>
      </c>
      <c r="I30" s="267">
        <v>0.70254341523586861</v>
      </c>
      <c r="K30" s="125">
        <f t="shared" si="0"/>
        <v>0.13031413043478243</v>
      </c>
      <c r="L30" s="126">
        <f t="shared" si="1"/>
        <v>11.846739130434768</v>
      </c>
    </row>
    <row r="31" spans="1:12" ht="14.25" x14ac:dyDescent="0.2">
      <c r="A31" s="10">
        <v>42029</v>
      </c>
      <c r="B31" s="267">
        <v>28.990199999999991</v>
      </c>
      <c r="C31" s="271">
        <v>57.502061699999985</v>
      </c>
      <c r="D31" s="275">
        <v>1.14E-2</v>
      </c>
      <c r="E31" s="271">
        <v>11.7</v>
      </c>
      <c r="F31" s="267">
        <v>6430</v>
      </c>
      <c r="G31" s="301">
        <v>1.14E-2</v>
      </c>
      <c r="H31" s="205">
        <v>6430</v>
      </c>
      <c r="I31" s="267">
        <v>1.7817128821868395</v>
      </c>
      <c r="K31" s="125">
        <f t="shared" si="0"/>
        <v>0.33048827999999991</v>
      </c>
      <c r="L31" s="126">
        <f t="shared" si="1"/>
        <v>28.990199999999991</v>
      </c>
    </row>
    <row r="32" spans="1:12" ht="14.25" x14ac:dyDescent="0.2">
      <c r="A32" s="10">
        <v>42030</v>
      </c>
      <c r="B32" s="267">
        <v>18.492131147540992</v>
      </c>
      <c r="C32" s="271">
        <v>36.679142131147557</v>
      </c>
      <c r="D32" s="275">
        <v>1.37E-2</v>
      </c>
      <c r="E32" s="271">
        <v>11.3</v>
      </c>
      <c r="F32" s="267">
        <v>6240</v>
      </c>
      <c r="G32" s="301">
        <v>1.37E-2</v>
      </c>
      <c r="H32" s="205">
        <v>6240</v>
      </c>
      <c r="I32" s="267">
        <v>1.3658065438806892</v>
      </c>
      <c r="K32" s="125">
        <f t="shared" si="0"/>
        <v>0.25334219672131159</v>
      </c>
      <c r="L32" s="126">
        <f t="shared" si="1"/>
        <v>18.492131147540992</v>
      </c>
    </row>
    <row r="33" spans="1:12" ht="14.25" x14ac:dyDescent="0.2">
      <c r="A33" s="10">
        <v>42031</v>
      </c>
      <c r="B33" s="267">
        <v>20.132608695652188</v>
      </c>
      <c r="C33" s="271">
        <v>39.933029347826114</v>
      </c>
      <c r="D33" s="275">
        <v>1.34E-2</v>
      </c>
      <c r="E33" s="271">
        <v>11.2</v>
      </c>
      <c r="F33" s="267">
        <v>6170</v>
      </c>
      <c r="G33" s="301">
        <v>1.34E-2</v>
      </c>
      <c r="H33" s="205">
        <v>6170</v>
      </c>
      <c r="I33" s="267">
        <v>1.4544088484830444</v>
      </c>
      <c r="K33" s="125">
        <f t="shared" si="0"/>
        <v>0.26977695652173933</v>
      </c>
      <c r="L33" s="126">
        <f t="shared" si="1"/>
        <v>20.132608695652188</v>
      </c>
    </row>
    <row r="34" spans="1:12" ht="14.25" x14ac:dyDescent="0.2">
      <c r="A34" s="10">
        <v>42032</v>
      </c>
      <c r="B34" s="267">
        <v>27.66630769230769</v>
      </c>
      <c r="C34" s="271">
        <v>54.876121307692301</v>
      </c>
      <c r="D34" s="275">
        <v>1.7600000000000001E-2</v>
      </c>
      <c r="E34" s="271">
        <v>12</v>
      </c>
      <c r="F34" s="267">
        <v>6470</v>
      </c>
      <c r="G34" s="301">
        <v>1.7600000000000001E-2</v>
      </c>
      <c r="H34" s="205">
        <v>6470</v>
      </c>
      <c r="I34" s="267">
        <v>2.6250980397718151</v>
      </c>
      <c r="K34" s="125">
        <f t="shared" si="0"/>
        <v>0.48692701538461536</v>
      </c>
      <c r="L34" s="126">
        <f t="shared" si="1"/>
        <v>27.66630769230769</v>
      </c>
    </row>
    <row r="35" spans="1:12" ht="14.25" x14ac:dyDescent="0.2">
      <c r="A35" s="10">
        <v>42033</v>
      </c>
      <c r="B35" s="267">
        <v>36.138000000000041</v>
      </c>
      <c r="C35" s="271">
        <v>71.679723000000081</v>
      </c>
      <c r="D35" s="275">
        <v>1.66E-2</v>
      </c>
      <c r="E35" s="271">
        <v>16.100000000000001</v>
      </c>
      <c r="F35" s="267">
        <v>8390</v>
      </c>
      <c r="G35" s="301">
        <v>1.66E-2</v>
      </c>
      <c r="H35" s="205">
        <v>8390</v>
      </c>
      <c r="I35" s="267">
        <v>3.2341030860924036</v>
      </c>
      <c r="K35" s="125">
        <f t="shared" si="0"/>
        <v>0.59989080000000072</v>
      </c>
      <c r="L35" s="126">
        <f t="shared" si="1"/>
        <v>36.138000000000041</v>
      </c>
    </row>
    <row r="36" spans="1:12" ht="14.25" x14ac:dyDescent="0.2">
      <c r="A36" s="10">
        <v>42034</v>
      </c>
      <c r="B36" s="267">
        <v>41.512527472527509</v>
      </c>
      <c r="C36" s="271">
        <v>82.340098241758312</v>
      </c>
      <c r="D36" s="275">
        <v>2.1299999999999999E-2</v>
      </c>
      <c r="E36" s="271">
        <v>16.899999999999999</v>
      </c>
      <c r="F36" s="267">
        <v>8850</v>
      </c>
      <c r="G36" s="301">
        <v>2.1299999999999999E-2</v>
      </c>
      <c r="H36" s="205">
        <v>8850</v>
      </c>
      <c r="I36" s="267">
        <v>4.766948243549411</v>
      </c>
      <c r="K36" s="125">
        <f t="shared" si="0"/>
        <v>0.88421683516483596</v>
      </c>
      <c r="L36" s="126">
        <f t="shared" si="1"/>
        <v>41.512527472527509</v>
      </c>
    </row>
    <row r="37" spans="1:12" ht="14.25" x14ac:dyDescent="0.2">
      <c r="A37" s="10">
        <v>42035</v>
      </c>
      <c r="B37" s="267">
        <v>21.333854166666658</v>
      </c>
      <c r="C37" s="271">
        <v>42.315699739583316</v>
      </c>
      <c r="D37" s="275">
        <v>2.3900000000000001E-2</v>
      </c>
      <c r="E37" s="271">
        <v>15.6</v>
      </c>
      <c r="F37" s="267">
        <v>8270</v>
      </c>
      <c r="G37" s="301">
        <v>2.3900000000000001E-2</v>
      </c>
      <c r="H37" s="205">
        <v>8270</v>
      </c>
      <c r="I37" s="267">
        <v>2.74883631822328</v>
      </c>
      <c r="K37" s="125">
        <f t="shared" si="0"/>
        <v>0.50987911458333313</v>
      </c>
      <c r="L37" s="126">
        <f t="shared" si="1"/>
        <v>21.333854166666658</v>
      </c>
    </row>
    <row r="38" spans="1:12" ht="14.25" x14ac:dyDescent="0.2">
      <c r="A38" s="10">
        <v>42036</v>
      </c>
      <c r="B38" s="267">
        <v>7.0410416666666586</v>
      </c>
      <c r="C38" s="271">
        <v>13.965906145833317</v>
      </c>
      <c r="D38" s="275">
        <v>2.3400000000000001E-2</v>
      </c>
      <c r="E38" s="271">
        <v>14.3</v>
      </c>
      <c r="F38" s="267">
        <v>7740</v>
      </c>
      <c r="G38" s="301">
        <v>2.3400000000000001E-2</v>
      </c>
      <c r="H38" s="205">
        <v>7740</v>
      </c>
      <c r="I38" s="267">
        <v>0.88824838996237399</v>
      </c>
      <c r="K38" s="125">
        <f t="shared" si="0"/>
        <v>0.16476037499999982</v>
      </c>
      <c r="L38" s="126">
        <f t="shared" si="1"/>
        <v>7.0410416666666586</v>
      </c>
    </row>
    <row r="39" spans="1:12" ht="14.25" x14ac:dyDescent="0.2">
      <c r="A39" s="10">
        <v>42037</v>
      </c>
      <c r="B39" s="267">
        <v>5.7493749999999961</v>
      </c>
      <c r="C39" s="271">
        <v>11.403885312499993</v>
      </c>
      <c r="D39" s="275">
        <v>2.5600000000000001E-2</v>
      </c>
      <c r="E39" s="271">
        <v>13.4</v>
      </c>
      <c r="F39" s="267">
        <v>7440</v>
      </c>
      <c r="G39" s="301">
        <v>2.5600000000000001E-2</v>
      </c>
      <c r="H39" s="205">
        <v>7440</v>
      </c>
      <c r="I39" s="267">
        <v>0.79349146315199948</v>
      </c>
      <c r="K39" s="125">
        <f t="shared" si="0"/>
        <v>0.1471839999999999</v>
      </c>
      <c r="L39" s="126">
        <f t="shared" si="1"/>
        <v>5.7493749999999961</v>
      </c>
    </row>
    <row r="40" spans="1:12" ht="14.25" x14ac:dyDescent="0.2">
      <c r="A40" s="10">
        <v>42038</v>
      </c>
      <c r="B40" s="267">
        <v>5.6744791666666616</v>
      </c>
      <c r="C40" s="271">
        <v>11.255329427083323</v>
      </c>
      <c r="D40" s="275">
        <v>2.7099999999999999E-2</v>
      </c>
      <c r="E40" s="271">
        <v>13.5</v>
      </c>
      <c r="F40" s="267">
        <v>7460</v>
      </c>
      <c r="G40" s="301">
        <v>2.7099999999999999E-2</v>
      </c>
      <c r="H40" s="205">
        <v>7460</v>
      </c>
      <c r="I40" s="267">
        <v>0.82904280387421792</v>
      </c>
      <c r="K40" s="125">
        <f t="shared" si="0"/>
        <v>0.15377838541666652</v>
      </c>
      <c r="L40" s="126">
        <f t="shared" si="1"/>
        <v>5.6744791666666616</v>
      </c>
    </row>
    <row r="41" spans="1:12" ht="14.25" x14ac:dyDescent="0.2">
      <c r="A41" s="10">
        <v>42039</v>
      </c>
      <c r="B41" s="267">
        <v>6.0821875000000034</v>
      </c>
      <c r="C41" s="271">
        <v>12.064018906250007</v>
      </c>
      <c r="D41" s="275">
        <v>2.5999999999999999E-2</v>
      </c>
      <c r="E41" s="271">
        <v>13.3</v>
      </c>
      <c r="F41" s="267">
        <v>7330</v>
      </c>
      <c r="G41" s="301">
        <v>2.5999999999999999E-2</v>
      </c>
      <c r="H41" s="205">
        <v>7330</v>
      </c>
      <c r="I41" s="267">
        <v>0.85254008806687553</v>
      </c>
      <c r="K41" s="125">
        <f t="shared" si="0"/>
        <v>0.15813687500000009</v>
      </c>
      <c r="L41" s="126">
        <f t="shared" si="1"/>
        <v>6.0821875000000034</v>
      </c>
    </row>
    <row r="42" spans="1:12" ht="14.25" x14ac:dyDescent="0.2">
      <c r="A42" s="10">
        <v>42040</v>
      </c>
      <c r="B42" s="267">
        <v>5.9475000000000051</v>
      </c>
      <c r="C42" s="271">
        <v>11.79686625000001</v>
      </c>
      <c r="D42" s="275">
        <v>2.4899999999999999E-2</v>
      </c>
      <c r="E42" s="271">
        <v>12.9</v>
      </c>
      <c r="F42" s="267">
        <v>7110</v>
      </c>
      <c r="G42" s="301">
        <v>2.4899999999999999E-2</v>
      </c>
      <c r="H42" s="205">
        <v>7110</v>
      </c>
      <c r="I42" s="267">
        <v>0.79839067344075054</v>
      </c>
      <c r="K42" s="125">
        <f t="shared" si="0"/>
        <v>0.14809275000000011</v>
      </c>
      <c r="L42" s="126">
        <f t="shared" si="1"/>
        <v>5.9475000000000051</v>
      </c>
    </row>
    <row r="43" spans="1:12" ht="14.25" x14ac:dyDescent="0.2">
      <c r="A43" s="10">
        <v>42041</v>
      </c>
      <c r="B43" s="267">
        <v>18.429375000000004</v>
      </c>
      <c r="C43" s="271">
        <v>36.554665312500006</v>
      </c>
      <c r="D43" s="275">
        <v>2.3099999999999999E-2</v>
      </c>
      <c r="E43" s="271">
        <v>12.1</v>
      </c>
      <c r="F43" s="267">
        <v>6790</v>
      </c>
      <c r="G43" s="301">
        <v>2.3099999999999999E-2</v>
      </c>
      <c r="H43" s="205">
        <v>6790</v>
      </c>
      <c r="I43" s="267">
        <v>2.2951139053775629</v>
      </c>
      <c r="K43" s="125">
        <f t="shared" si="0"/>
        <v>0.42571856250000006</v>
      </c>
      <c r="L43" s="126">
        <f t="shared" si="1"/>
        <v>18.429375000000004</v>
      </c>
    </row>
    <row r="44" spans="1:12" ht="14.25" x14ac:dyDescent="0.2">
      <c r="A44" s="10">
        <v>42042</v>
      </c>
      <c r="B44" s="267">
        <v>43.792291666666614</v>
      </c>
      <c r="C44" s="271">
        <v>86.862010520833238</v>
      </c>
      <c r="D44" s="275">
        <v>1.5900000000000001E-2</v>
      </c>
      <c r="E44" s="271">
        <v>10.3</v>
      </c>
      <c r="F44" s="267">
        <v>5950</v>
      </c>
      <c r="G44" s="301">
        <v>1.5900000000000001E-2</v>
      </c>
      <c r="H44" s="205">
        <v>5950</v>
      </c>
      <c r="I44" s="267">
        <v>3.7538460190704335</v>
      </c>
      <c r="K44" s="125">
        <f t="shared" si="0"/>
        <v>0.69629743749999917</v>
      </c>
      <c r="L44" s="126">
        <f t="shared" si="1"/>
        <v>43.792291666666614</v>
      </c>
    </row>
    <row r="45" spans="1:12" ht="14.25" x14ac:dyDescent="0.2">
      <c r="A45" s="10">
        <v>42043</v>
      </c>
      <c r="B45" s="267">
        <v>44.736666666666601</v>
      </c>
      <c r="C45" s="271">
        <v>88.735178333333209</v>
      </c>
      <c r="D45" s="275">
        <v>1.4E-2</v>
      </c>
      <c r="E45" s="271">
        <v>12.2</v>
      </c>
      <c r="F45" s="267">
        <v>6590</v>
      </c>
      <c r="G45" s="301">
        <v>1.4E-2</v>
      </c>
      <c r="H45" s="205">
        <v>6590</v>
      </c>
      <c r="I45" s="267">
        <v>3.3765510059399952</v>
      </c>
      <c r="K45" s="125">
        <f t="shared" si="0"/>
        <v>0.62631333333333239</v>
      </c>
      <c r="L45" s="126">
        <f t="shared" si="1"/>
        <v>44.736666666666601</v>
      </c>
    </row>
    <row r="46" spans="1:12" ht="14.25" x14ac:dyDescent="0.2">
      <c r="A46" s="10">
        <v>42044</v>
      </c>
      <c r="B46" s="267">
        <v>35.952083333333384</v>
      </c>
      <c r="C46" s="271">
        <v>71.310957291666767</v>
      </c>
      <c r="D46" s="275">
        <v>2.1000000000000001E-2</v>
      </c>
      <c r="E46" s="271">
        <v>13.7</v>
      </c>
      <c r="F46" s="267">
        <v>7460</v>
      </c>
      <c r="G46" s="301">
        <v>2.1000000000000001E-2</v>
      </c>
      <c r="H46" s="205">
        <v>7460</v>
      </c>
      <c r="I46" s="267">
        <v>4.0702868202937559</v>
      </c>
      <c r="K46" s="125">
        <f t="shared" si="0"/>
        <v>0.75499375000000113</v>
      </c>
      <c r="L46" s="126">
        <f t="shared" si="1"/>
        <v>35.952083333333384</v>
      </c>
    </row>
    <row r="47" spans="1:12" ht="14.25" x14ac:dyDescent="0.2">
      <c r="A47" s="10">
        <v>42045</v>
      </c>
      <c r="B47" s="267">
        <v>23.925312499999993</v>
      </c>
      <c r="C47" s="271">
        <v>47.45585734374999</v>
      </c>
      <c r="D47" s="275">
        <v>2.8400000000000002E-2</v>
      </c>
      <c r="E47" s="271">
        <v>12.2</v>
      </c>
      <c r="F47" s="267">
        <v>6960</v>
      </c>
      <c r="G47" s="301">
        <v>2.8400000000000002E-2</v>
      </c>
      <c r="H47" s="205">
        <v>6960</v>
      </c>
      <c r="I47" s="267">
        <v>3.6631745753928744</v>
      </c>
      <c r="K47" s="125">
        <f t="shared" si="0"/>
        <v>0.67947887499999982</v>
      </c>
      <c r="L47" s="126">
        <f t="shared" si="1"/>
        <v>23.925312499999993</v>
      </c>
    </row>
    <row r="48" spans="1:12" ht="14.25" x14ac:dyDescent="0.2">
      <c r="A48" s="10">
        <v>42046</v>
      </c>
      <c r="B48" s="267">
        <v>8.7185416666666704</v>
      </c>
      <c r="C48" s="271">
        <v>17.293227395833341</v>
      </c>
      <c r="D48" s="275">
        <v>3.0800000000000001E-2</v>
      </c>
      <c r="E48" s="271">
        <v>11.7</v>
      </c>
      <c r="F48" s="267">
        <v>6860</v>
      </c>
      <c r="G48" s="301">
        <v>3.0800000000000001E-2</v>
      </c>
      <c r="H48" s="205">
        <v>6860</v>
      </c>
      <c r="I48" s="267">
        <v>1.4476921555057507</v>
      </c>
      <c r="K48" s="125">
        <f t="shared" si="0"/>
        <v>0.26853108333333348</v>
      </c>
      <c r="L48" s="126">
        <f t="shared" si="1"/>
        <v>8.7185416666666704</v>
      </c>
    </row>
    <row r="49" spans="1:12" ht="14.25" x14ac:dyDescent="0.2">
      <c r="A49" s="10">
        <v>42047</v>
      </c>
      <c r="B49" s="267">
        <v>6.092083333333334</v>
      </c>
      <c r="C49" s="271">
        <v>12.083647291666669</v>
      </c>
      <c r="D49" s="275">
        <v>3.0800000000000001E-2</v>
      </c>
      <c r="E49" s="271">
        <v>11.7</v>
      </c>
      <c r="F49" s="267">
        <v>6840</v>
      </c>
      <c r="G49" s="301">
        <v>3.0800000000000001E-2</v>
      </c>
      <c r="H49" s="205">
        <v>6840</v>
      </c>
      <c r="I49" s="267">
        <v>1.0115752828335001</v>
      </c>
      <c r="K49" s="125">
        <f t="shared" si="0"/>
        <v>0.18763616666666669</v>
      </c>
      <c r="L49" s="126">
        <f t="shared" si="1"/>
        <v>6.092083333333334</v>
      </c>
    </row>
    <row r="50" spans="1:12" ht="14.25" x14ac:dyDescent="0.2">
      <c r="A50" s="10">
        <v>42048</v>
      </c>
      <c r="B50" s="267">
        <v>5.6990624999999939</v>
      </c>
      <c r="C50" s="271">
        <v>11.304090468749989</v>
      </c>
      <c r="D50" s="275">
        <v>0.03</v>
      </c>
      <c r="E50" s="271">
        <v>11.8</v>
      </c>
      <c r="F50" s="267">
        <v>6880</v>
      </c>
      <c r="G50" s="301">
        <v>0.03</v>
      </c>
      <c r="H50" s="205">
        <v>6880</v>
      </c>
      <c r="I50" s="267">
        <v>0.92173553682187404</v>
      </c>
      <c r="K50" s="125">
        <f t="shared" si="0"/>
        <v>0.1709718749999998</v>
      </c>
      <c r="L50" s="126">
        <f t="shared" si="1"/>
        <v>5.6990624999999939</v>
      </c>
    </row>
    <row r="51" spans="1:12" ht="14.25" x14ac:dyDescent="0.2">
      <c r="A51" s="10">
        <v>42049</v>
      </c>
      <c r="B51" s="267">
        <v>5.6531249999999966</v>
      </c>
      <c r="C51" s="271">
        <v>11.212973437499993</v>
      </c>
      <c r="D51" s="275">
        <v>2.8899999999999999E-2</v>
      </c>
      <c r="E51" s="271">
        <v>11.4</v>
      </c>
      <c r="F51" s="267">
        <v>6790</v>
      </c>
      <c r="G51" s="301">
        <v>2.8899999999999999E-2</v>
      </c>
      <c r="H51" s="205">
        <v>6790</v>
      </c>
      <c r="I51" s="267">
        <v>0.88078130611031191</v>
      </c>
      <c r="K51" s="125">
        <f t="shared" si="0"/>
        <v>0.1633753124999999</v>
      </c>
      <c r="L51" s="126">
        <f t="shared" si="1"/>
        <v>5.6531249999999966</v>
      </c>
    </row>
    <row r="52" spans="1:12" ht="14.25" x14ac:dyDescent="0.2">
      <c r="A52" s="10">
        <v>42050</v>
      </c>
      <c r="B52" s="267">
        <v>5.6421874999999986</v>
      </c>
      <c r="C52" s="271">
        <v>11.191278906249998</v>
      </c>
      <c r="D52" s="275">
        <v>2.81E-2</v>
      </c>
      <c r="E52" s="271">
        <v>11.2</v>
      </c>
      <c r="F52" s="267">
        <v>6700</v>
      </c>
      <c r="G52" s="301">
        <v>2.81E-2</v>
      </c>
      <c r="H52" s="205">
        <v>6700</v>
      </c>
      <c r="I52" s="267">
        <v>0.85474287948796868</v>
      </c>
      <c r="K52" s="125">
        <f t="shared" si="0"/>
        <v>0.15854546874999997</v>
      </c>
      <c r="L52" s="126">
        <f t="shared" si="1"/>
        <v>5.6421874999999986</v>
      </c>
    </row>
    <row r="53" spans="1:12" ht="14.25" x14ac:dyDescent="0.2">
      <c r="A53" s="10">
        <v>42051</v>
      </c>
      <c r="B53" s="267">
        <v>5.6684374999999987</v>
      </c>
      <c r="C53" s="271">
        <v>11.243345781249998</v>
      </c>
      <c r="D53" s="275">
        <v>2.7E-2</v>
      </c>
      <c r="E53" s="271">
        <v>11</v>
      </c>
      <c r="F53" s="267">
        <v>6590</v>
      </c>
      <c r="G53" s="301">
        <v>2.7E-2</v>
      </c>
      <c r="H53" s="205">
        <v>6590</v>
      </c>
      <c r="I53" s="267">
        <v>0.8251041735028124</v>
      </c>
      <c r="K53" s="125">
        <f t="shared" si="0"/>
        <v>0.15304781249999996</v>
      </c>
      <c r="L53" s="126">
        <f t="shared" si="1"/>
        <v>5.6684374999999987</v>
      </c>
    </row>
    <row r="54" spans="1:12" ht="14.25" x14ac:dyDescent="0.2">
      <c r="A54" s="10">
        <v>42052</v>
      </c>
      <c r="B54" s="267">
        <v>5.6560416666666642</v>
      </c>
      <c r="C54" s="271">
        <v>11.218758645833329</v>
      </c>
      <c r="D54" s="275">
        <v>2.75E-2</v>
      </c>
      <c r="E54" s="271">
        <v>10.9</v>
      </c>
      <c r="F54" s="267">
        <v>6570</v>
      </c>
      <c r="G54" s="301">
        <v>2.75E-2</v>
      </c>
      <c r="H54" s="205">
        <v>6570</v>
      </c>
      <c r="I54" s="267">
        <v>0.83854611498281217</v>
      </c>
      <c r="K54" s="125">
        <f t="shared" si="0"/>
        <v>0.15554114583333326</v>
      </c>
      <c r="L54" s="126">
        <f t="shared" si="1"/>
        <v>5.6560416666666642</v>
      </c>
    </row>
    <row r="55" spans="1:12" ht="14.25" x14ac:dyDescent="0.2">
      <c r="A55" s="10">
        <v>42053</v>
      </c>
      <c r="B55" s="267">
        <v>5.6137499999999987</v>
      </c>
      <c r="C55" s="271">
        <v>11.134873124999997</v>
      </c>
      <c r="D55" s="275">
        <v>2.4E-2</v>
      </c>
      <c r="E55" s="271">
        <v>10.3</v>
      </c>
      <c r="F55" s="267">
        <v>6250</v>
      </c>
      <c r="G55" s="301">
        <v>2.4E-2</v>
      </c>
      <c r="H55" s="205">
        <v>6250</v>
      </c>
      <c r="I55" s="267">
        <v>0.72635004368999989</v>
      </c>
      <c r="K55" s="125">
        <f t="shared" si="0"/>
        <v>0.13472999999999996</v>
      </c>
      <c r="L55" s="126">
        <f t="shared" si="1"/>
        <v>5.6137499999999987</v>
      </c>
    </row>
    <row r="56" spans="1:12" ht="14.25" x14ac:dyDescent="0.2">
      <c r="A56" s="10">
        <v>42054</v>
      </c>
      <c r="B56" s="267">
        <v>5.5772916666666674</v>
      </c>
      <c r="C56" s="271">
        <v>11.062558020833334</v>
      </c>
      <c r="D56" s="275">
        <v>2.1899999999999999E-2</v>
      </c>
      <c r="E56" s="271">
        <v>9.7899999999999991</v>
      </c>
      <c r="F56" s="267">
        <v>6030</v>
      </c>
      <c r="G56" s="301">
        <v>2.1899999999999999E-2</v>
      </c>
      <c r="H56" s="205">
        <v>6030</v>
      </c>
      <c r="I56" s="267">
        <v>0.65848991614368746</v>
      </c>
      <c r="K56" s="125">
        <f t="shared" si="0"/>
        <v>0.12214268750000001</v>
      </c>
      <c r="L56" s="126">
        <f t="shared" si="1"/>
        <v>5.5772916666666674</v>
      </c>
    </row>
    <row r="57" spans="1:12" ht="14.25" x14ac:dyDescent="0.2">
      <c r="A57" s="10">
        <v>42055</v>
      </c>
      <c r="B57" s="267">
        <v>5.5196874999999999</v>
      </c>
      <c r="C57" s="271">
        <v>10.948300156249999</v>
      </c>
      <c r="D57" s="275">
        <v>2.0299999999999999E-2</v>
      </c>
      <c r="E57" s="271">
        <v>9.58</v>
      </c>
      <c r="F57" s="267">
        <v>5900</v>
      </c>
      <c r="G57" s="301">
        <v>2.0299999999999999E-2</v>
      </c>
      <c r="H57" s="205">
        <v>5900</v>
      </c>
      <c r="I57" s="267">
        <v>0.60407684044115617</v>
      </c>
      <c r="K57" s="125">
        <f t="shared" si="0"/>
        <v>0.11204965624999999</v>
      </c>
      <c r="L57" s="126">
        <f t="shared" si="1"/>
        <v>5.5196874999999999</v>
      </c>
    </row>
    <row r="58" spans="1:12" ht="14.25" x14ac:dyDescent="0.2">
      <c r="A58" s="10">
        <v>42056</v>
      </c>
      <c r="B58" s="267">
        <v>5.5408333333333308</v>
      </c>
      <c r="C58" s="271">
        <v>10.990242916666661</v>
      </c>
      <c r="D58" s="275">
        <v>1.8599999999999998E-2</v>
      </c>
      <c r="E58" s="271">
        <v>9.42</v>
      </c>
      <c r="F58" s="267">
        <v>5880</v>
      </c>
      <c r="G58" s="301">
        <v>1.8599999999999998E-2</v>
      </c>
      <c r="H58" s="205">
        <v>5880</v>
      </c>
      <c r="I58" s="267">
        <v>0.55560953260349966</v>
      </c>
      <c r="K58" s="125">
        <f t="shared" si="0"/>
        <v>0.10305949999999994</v>
      </c>
      <c r="L58" s="126">
        <f t="shared" si="1"/>
        <v>5.5408333333333308</v>
      </c>
    </row>
    <row r="59" spans="1:12" ht="14.25" x14ac:dyDescent="0.2">
      <c r="A59" s="10">
        <v>42057</v>
      </c>
      <c r="B59" s="267">
        <v>5.4717708333333333</v>
      </c>
      <c r="C59" s="271">
        <v>10.853257447916667</v>
      </c>
      <c r="D59" s="275">
        <v>1.7600000000000001E-2</v>
      </c>
      <c r="E59" s="271">
        <v>9.52</v>
      </c>
      <c r="F59" s="267">
        <v>5880</v>
      </c>
      <c r="G59" s="301">
        <v>1.7600000000000001E-2</v>
      </c>
      <c r="H59" s="205">
        <v>5880</v>
      </c>
      <c r="I59" s="267">
        <v>0.51918510588450006</v>
      </c>
      <c r="K59" s="125">
        <f t="shared" si="0"/>
        <v>9.6303166666666676E-2</v>
      </c>
      <c r="L59" s="126">
        <f t="shared" si="1"/>
        <v>5.4717708333333333</v>
      </c>
    </row>
    <row r="60" spans="1:12" ht="14.25" x14ac:dyDescent="0.2">
      <c r="A60" s="10">
        <v>42058</v>
      </c>
      <c r="B60" s="267">
        <v>5.5488541666666649</v>
      </c>
      <c r="C60" s="271">
        <v>11.006152239583329</v>
      </c>
      <c r="D60" s="275">
        <v>1.6899999999999998E-2</v>
      </c>
      <c r="E60" s="271">
        <v>9.48</v>
      </c>
      <c r="F60" s="267">
        <v>5890</v>
      </c>
      <c r="G60" s="301">
        <v>1.6899999999999998E-2</v>
      </c>
      <c r="H60" s="205">
        <v>5890</v>
      </c>
      <c r="I60" s="267">
        <v>0.5055587982034685</v>
      </c>
      <c r="K60" s="125">
        <f t="shared" si="0"/>
        <v>9.3775635416666628E-2</v>
      </c>
      <c r="L60" s="126">
        <f t="shared" si="1"/>
        <v>5.5488541666666649</v>
      </c>
    </row>
    <row r="61" spans="1:12" ht="14.25" x14ac:dyDescent="0.2">
      <c r="A61" s="10">
        <v>42059</v>
      </c>
      <c r="B61" s="267">
        <v>12.33010416666666</v>
      </c>
      <c r="C61" s="271">
        <v>24.456761614583321</v>
      </c>
      <c r="D61" s="275">
        <v>1.6799999999999999E-2</v>
      </c>
      <c r="E61" s="271">
        <v>9.51</v>
      </c>
      <c r="F61" s="267">
        <v>5960</v>
      </c>
      <c r="G61" s="301">
        <v>1.6799999999999999E-2</v>
      </c>
      <c r="H61" s="205">
        <v>5960</v>
      </c>
      <c r="I61" s="267">
        <v>1.1167544315497493</v>
      </c>
      <c r="K61" s="125">
        <f t="shared" si="0"/>
        <v>0.20714574999999988</v>
      </c>
      <c r="L61" s="126">
        <f t="shared" si="1"/>
        <v>12.33010416666666</v>
      </c>
    </row>
    <row r="62" spans="1:12" ht="14.25" x14ac:dyDescent="0.2">
      <c r="A62" s="10">
        <v>42060</v>
      </c>
      <c r="B62" s="267">
        <v>29.429999999999989</v>
      </c>
      <c r="C62" s="271">
        <v>58.374404999999982</v>
      </c>
      <c r="D62" s="275">
        <v>6.4099999999999999E-3</v>
      </c>
      <c r="E62" s="271">
        <v>6.17</v>
      </c>
      <c r="F62" s="267">
        <v>3850</v>
      </c>
      <c r="G62" s="301">
        <v>6.4099999999999999E-3</v>
      </c>
      <c r="H62" s="205">
        <v>3850</v>
      </c>
      <c r="I62" s="267">
        <v>1.0170210661838996</v>
      </c>
      <c r="K62" s="125">
        <f t="shared" si="0"/>
        <v>0.18864629999999993</v>
      </c>
      <c r="L62" s="126">
        <f t="shared" si="1"/>
        <v>29.429999999999989</v>
      </c>
    </row>
    <row r="63" spans="1:12" ht="14.25" x14ac:dyDescent="0.2">
      <c r="A63" s="10">
        <v>42061</v>
      </c>
      <c r="B63" s="267">
        <v>24.476354166666681</v>
      </c>
      <c r="C63" s="271">
        <v>48.548848489583364</v>
      </c>
      <c r="D63" s="275">
        <v>4.8999999999999998E-3</v>
      </c>
      <c r="E63" s="271">
        <v>7</v>
      </c>
      <c r="F63" s="267">
        <v>4020</v>
      </c>
      <c r="G63" s="301">
        <v>4.8999999999999998E-3</v>
      </c>
      <c r="H63" s="205">
        <v>4020</v>
      </c>
      <c r="I63" s="267">
        <v>0.64658327395396908</v>
      </c>
      <c r="K63" s="125">
        <f t="shared" si="0"/>
        <v>0.11993413541666674</v>
      </c>
      <c r="L63" s="126">
        <f t="shared" si="1"/>
        <v>24.476354166666681</v>
      </c>
    </row>
    <row r="64" spans="1:12" ht="14.25" x14ac:dyDescent="0.2">
      <c r="A64" s="10">
        <v>42062</v>
      </c>
      <c r="B64" s="267">
        <v>26.441874999999968</v>
      </c>
      <c r="C64" s="271">
        <v>52.447459062499938</v>
      </c>
      <c r="D64" s="275">
        <v>9.6200000000000001E-3</v>
      </c>
      <c r="E64" s="271">
        <v>13.2</v>
      </c>
      <c r="F64" s="267">
        <v>6740</v>
      </c>
      <c r="G64" s="301">
        <v>9.6200000000000001E-3</v>
      </c>
      <c r="H64" s="205">
        <v>6740</v>
      </c>
      <c r="I64" s="267">
        <v>1.3713521037006358</v>
      </c>
      <c r="K64" s="125">
        <f t="shared" si="0"/>
        <v>0.25437083749999967</v>
      </c>
      <c r="L64" s="126">
        <f t="shared" si="1"/>
        <v>26.441874999999968</v>
      </c>
    </row>
    <row r="65" spans="1:12" ht="14.25" x14ac:dyDescent="0.2">
      <c r="A65" s="10">
        <v>42063</v>
      </c>
      <c r="B65" s="267">
        <v>30.904687499999969</v>
      </c>
      <c r="C65" s="271">
        <v>61.299447656249939</v>
      </c>
      <c r="D65" s="275">
        <v>1.7299999999999999E-2</v>
      </c>
      <c r="E65" s="271">
        <v>13.3</v>
      </c>
      <c r="F65" s="267">
        <v>6860</v>
      </c>
      <c r="G65" s="301">
        <v>1.7299999999999999E-2</v>
      </c>
      <c r="H65" s="205">
        <v>6860</v>
      </c>
      <c r="I65" s="267">
        <v>2.8823858480235907</v>
      </c>
      <c r="K65" s="125">
        <f t="shared" si="0"/>
        <v>0.53465109374999942</v>
      </c>
      <c r="L65" s="126">
        <f t="shared" si="1"/>
        <v>30.904687499999969</v>
      </c>
    </row>
    <row r="66" spans="1:12" ht="14.25" x14ac:dyDescent="0.2">
      <c r="A66" s="10">
        <v>42064</v>
      </c>
      <c r="B66" s="267">
        <v>14.80625</v>
      </c>
      <c r="C66" s="271">
        <v>29.368196875000002</v>
      </c>
      <c r="D66" s="275">
        <v>2.1499999999999998E-2</v>
      </c>
      <c r="E66" s="271">
        <v>11.7</v>
      </c>
      <c r="F66" s="267">
        <v>6310</v>
      </c>
      <c r="G66" s="301">
        <v>2.1499999999999998E-2</v>
      </c>
      <c r="H66" s="205">
        <v>6310</v>
      </c>
      <c r="I66" s="267">
        <v>1.716189320784375</v>
      </c>
      <c r="K66" s="125">
        <f t="shared" si="0"/>
        <v>0.318334375</v>
      </c>
      <c r="L66" s="126">
        <f t="shared" si="1"/>
        <v>14.80625</v>
      </c>
    </row>
    <row r="67" spans="1:12" ht="14.25" x14ac:dyDescent="0.2">
      <c r="A67" s="10">
        <v>42065</v>
      </c>
      <c r="B67" s="267">
        <v>6.8038541666666701</v>
      </c>
      <c r="C67" s="271">
        <v>13.495444739583341</v>
      </c>
      <c r="D67" s="275">
        <v>2.3900000000000001E-2</v>
      </c>
      <c r="E67" s="271">
        <v>10.9</v>
      </c>
      <c r="F67" s="267">
        <v>6050</v>
      </c>
      <c r="G67" s="301">
        <v>2.3900000000000001E-2</v>
      </c>
      <c r="H67" s="205">
        <v>6050</v>
      </c>
      <c r="I67" s="267">
        <v>0.87666678937228182</v>
      </c>
      <c r="K67" s="125">
        <f t="shared" si="0"/>
        <v>0.16261211458333341</v>
      </c>
      <c r="L67" s="126">
        <f t="shared" si="1"/>
        <v>6.8038541666666701</v>
      </c>
    </row>
    <row r="68" spans="1:12" ht="14.25" x14ac:dyDescent="0.2">
      <c r="A68" s="10">
        <v>42066</v>
      </c>
      <c r="B68" s="267">
        <v>5.8947916666666655</v>
      </c>
      <c r="C68" s="271">
        <v>11.692319270833332</v>
      </c>
      <c r="D68" s="275">
        <v>2.3900000000000001E-2</v>
      </c>
      <c r="E68" s="271">
        <v>10.8</v>
      </c>
      <c r="F68" s="267">
        <v>6050</v>
      </c>
      <c r="G68" s="301">
        <v>2.3900000000000001E-2</v>
      </c>
      <c r="H68" s="205">
        <v>6050</v>
      </c>
      <c r="I68" s="267">
        <v>0.75953539829718741</v>
      </c>
      <c r="K68" s="125">
        <f t="shared" si="0"/>
        <v>0.14088552083333331</v>
      </c>
      <c r="L68" s="126">
        <f t="shared" si="1"/>
        <v>5.8947916666666655</v>
      </c>
    </row>
    <row r="69" spans="1:12" ht="14.25" x14ac:dyDescent="0.2">
      <c r="A69" s="10">
        <v>42067</v>
      </c>
      <c r="B69" s="267">
        <v>15.581041666666666</v>
      </c>
      <c r="C69" s="271">
        <v>30.904996145833334</v>
      </c>
      <c r="D69" s="275">
        <v>2.64E-2</v>
      </c>
      <c r="E69" s="271">
        <v>11.1</v>
      </c>
      <c r="F69" s="267">
        <v>6190</v>
      </c>
      <c r="G69" s="301">
        <v>2.64E-2</v>
      </c>
      <c r="H69" s="205">
        <v>6190</v>
      </c>
      <c r="I69" s="267">
        <v>2.2175941794434997</v>
      </c>
      <c r="K69" s="125">
        <f t="shared" si="0"/>
        <v>0.41133949999999997</v>
      </c>
      <c r="L69" s="126">
        <f t="shared" si="1"/>
        <v>15.581041666666666</v>
      </c>
    </row>
    <row r="70" spans="1:12" ht="14.25" x14ac:dyDescent="0.2">
      <c r="A70" s="10">
        <v>42068</v>
      </c>
      <c r="B70" s="267">
        <v>29.020208333333329</v>
      </c>
      <c r="C70" s="271">
        <v>57.561583229166658</v>
      </c>
      <c r="D70" s="275">
        <v>2.4799999999999999E-2</v>
      </c>
      <c r="E70" s="271">
        <v>10.1</v>
      </c>
      <c r="F70" s="267">
        <v>5900</v>
      </c>
      <c r="G70" s="301">
        <v>2.4799999999999999E-2</v>
      </c>
      <c r="H70" s="205">
        <v>5900</v>
      </c>
      <c r="I70" s="267">
        <v>3.880019103778499</v>
      </c>
      <c r="K70" s="125">
        <f t="shared" si="0"/>
        <v>0.7197011666666665</v>
      </c>
      <c r="L70" s="126">
        <f t="shared" si="1"/>
        <v>29.020208333333329</v>
      </c>
    </row>
    <row r="71" spans="1:12" ht="14.25" x14ac:dyDescent="0.2">
      <c r="A71" s="10">
        <v>42069</v>
      </c>
      <c r="B71" s="267">
        <v>29.308854166666617</v>
      </c>
      <c r="C71" s="271">
        <v>58.134112239583239</v>
      </c>
      <c r="D71" s="275">
        <v>2.0400000000000001E-2</v>
      </c>
      <c r="E71" s="271">
        <v>10.199999999999999</v>
      </c>
      <c r="F71" s="267">
        <v>5890</v>
      </c>
      <c r="G71" s="301">
        <v>2.0400000000000001E-2</v>
      </c>
      <c r="H71" s="205">
        <v>5890</v>
      </c>
      <c r="I71" s="267">
        <v>3.2233737481706197</v>
      </c>
      <c r="K71" s="125">
        <f t="shared" si="0"/>
        <v>0.59790062499999908</v>
      </c>
      <c r="L71" s="126">
        <f t="shared" si="1"/>
        <v>29.308854166666617</v>
      </c>
    </row>
    <row r="72" spans="1:12" ht="14.25" x14ac:dyDescent="0.2">
      <c r="A72" s="10">
        <v>42070</v>
      </c>
      <c r="B72" s="267">
        <v>26.348854166666637</v>
      </c>
      <c r="C72" s="271">
        <v>52.262952239583278</v>
      </c>
      <c r="D72" s="275">
        <v>3.0499999999999999E-2</v>
      </c>
      <c r="E72" s="271">
        <v>13.4</v>
      </c>
      <c r="F72" s="267">
        <v>4960</v>
      </c>
      <c r="G72" s="301">
        <v>3.0499999999999999E-2</v>
      </c>
      <c r="H72" s="205">
        <v>4960</v>
      </c>
      <c r="I72" s="267">
        <v>4.3325464777092142</v>
      </c>
      <c r="K72" s="125">
        <f t="shared" ref="K72:K135" si="2">B72*G72</f>
        <v>0.80364005208333245</v>
      </c>
      <c r="L72" s="126">
        <f t="shared" ref="L72:L135" si="3">B72</f>
        <v>26.348854166666637</v>
      </c>
    </row>
    <row r="73" spans="1:12" ht="14.25" x14ac:dyDescent="0.2">
      <c r="A73" s="10">
        <v>42071</v>
      </c>
      <c r="B73" s="267">
        <v>16.185625000000005</v>
      </c>
      <c r="C73" s="271">
        <v>32.10418718750001</v>
      </c>
      <c r="D73" s="275">
        <v>3.7499999999999999E-2</v>
      </c>
      <c r="E73" s="271">
        <v>12.1</v>
      </c>
      <c r="F73" s="267">
        <v>6670</v>
      </c>
      <c r="G73" s="301">
        <v>3.7499999999999999E-2</v>
      </c>
      <c r="H73" s="205">
        <v>6670</v>
      </c>
      <c r="I73" s="267">
        <v>3.2722192790859381</v>
      </c>
      <c r="K73" s="125">
        <f t="shared" si="2"/>
        <v>0.60696093750000013</v>
      </c>
      <c r="L73" s="126">
        <f t="shared" si="3"/>
        <v>16.185625000000005</v>
      </c>
    </row>
    <row r="74" spans="1:12" ht="14.25" x14ac:dyDescent="0.2">
      <c r="A74" s="10">
        <v>42072</v>
      </c>
      <c r="B74" s="267">
        <v>7.354270833333338</v>
      </c>
      <c r="C74" s="271">
        <v>14.587196197916676</v>
      </c>
      <c r="D74" s="275">
        <v>3.8899999999999997E-2</v>
      </c>
      <c r="E74" s="271">
        <v>11.9</v>
      </c>
      <c r="F74" s="267">
        <v>6600</v>
      </c>
      <c r="G74" s="301">
        <v>3.8899999999999997E-2</v>
      </c>
      <c r="H74" s="205">
        <v>6600</v>
      </c>
      <c r="I74" s="267">
        <v>1.5423071714449696</v>
      </c>
      <c r="K74" s="125">
        <f t="shared" si="2"/>
        <v>0.2860811354166668</v>
      </c>
      <c r="L74" s="126">
        <f t="shared" si="3"/>
        <v>7.354270833333338</v>
      </c>
    </row>
    <row r="75" spans="1:12" ht="14.25" x14ac:dyDescent="0.2">
      <c r="A75" s="10">
        <v>42073</v>
      </c>
      <c r="B75" s="267">
        <v>5.704687499999995</v>
      </c>
      <c r="C75" s="271">
        <v>11.315247656249991</v>
      </c>
      <c r="D75" s="275">
        <v>3.8800000000000001E-2</v>
      </c>
      <c r="E75" s="271">
        <v>11.9</v>
      </c>
      <c r="F75" s="267">
        <v>6660</v>
      </c>
      <c r="G75" s="301">
        <v>3.8800000000000001E-2</v>
      </c>
      <c r="H75" s="205">
        <v>6660</v>
      </c>
      <c r="I75" s="267">
        <v>1.1932879134318741</v>
      </c>
      <c r="K75" s="125">
        <f t="shared" si="2"/>
        <v>0.22134187499999983</v>
      </c>
      <c r="L75" s="126">
        <f t="shared" si="3"/>
        <v>5.704687499999995</v>
      </c>
    </row>
    <row r="76" spans="1:12" ht="14.25" x14ac:dyDescent="0.2">
      <c r="A76" s="10">
        <v>42074</v>
      </c>
      <c r="B76" s="267">
        <v>5.5839583333333316</v>
      </c>
      <c r="C76" s="271">
        <v>11.075781354166663</v>
      </c>
      <c r="D76" s="275">
        <v>1.8700000000000001E-2</v>
      </c>
      <c r="E76" s="271">
        <v>9.18</v>
      </c>
      <c r="F76" s="267">
        <v>5540</v>
      </c>
      <c r="G76" s="301">
        <v>1.8700000000000001E-2</v>
      </c>
      <c r="H76" s="205">
        <v>5540</v>
      </c>
      <c r="I76" s="267">
        <v>0.56294430857568745</v>
      </c>
      <c r="K76" s="125">
        <f t="shared" si="2"/>
        <v>0.10442002083333331</v>
      </c>
      <c r="L76" s="126">
        <f t="shared" si="3"/>
        <v>5.5839583333333316</v>
      </c>
    </row>
    <row r="77" spans="1:12" ht="14.25" x14ac:dyDescent="0.2">
      <c r="A77" s="10">
        <v>42075</v>
      </c>
      <c r="B77" s="267">
        <v>5.3886458333333325</v>
      </c>
      <c r="C77" s="271">
        <v>10.688379010416666</v>
      </c>
      <c r="D77" s="275">
        <v>1.8800000000000001E-2</v>
      </c>
      <c r="E77" s="271">
        <v>9.3800000000000008</v>
      </c>
      <c r="F77" s="267">
        <v>5530</v>
      </c>
      <c r="G77" s="301">
        <v>1.8800000000000001E-2</v>
      </c>
      <c r="H77" s="205">
        <v>5530</v>
      </c>
      <c r="I77" s="267">
        <v>0.54615906602587494</v>
      </c>
      <c r="K77" s="125">
        <f t="shared" si="2"/>
        <v>0.10130654166666665</v>
      </c>
      <c r="L77" s="126">
        <f t="shared" si="3"/>
        <v>5.3886458333333325</v>
      </c>
    </row>
    <row r="78" spans="1:12" ht="14.25" x14ac:dyDescent="0.2">
      <c r="A78" s="10">
        <v>42076</v>
      </c>
      <c r="B78" s="267">
        <v>5.5306250000000006</v>
      </c>
      <c r="C78" s="271">
        <v>10.969994687500002</v>
      </c>
      <c r="D78" s="275">
        <v>1.8599999999999998E-2</v>
      </c>
      <c r="E78" s="271">
        <v>9.32</v>
      </c>
      <c r="F78" s="267">
        <v>5550</v>
      </c>
      <c r="G78" s="301">
        <v>1.8599999999999998E-2</v>
      </c>
      <c r="H78" s="205">
        <v>5550</v>
      </c>
      <c r="I78" s="267">
        <v>0.55458588742762505</v>
      </c>
      <c r="K78" s="125">
        <f t="shared" si="2"/>
        <v>0.10286962500000001</v>
      </c>
      <c r="L78" s="126">
        <f t="shared" si="3"/>
        <v>5.5306250000000006</v>
      </c>
    </row>
    <row r="79" spans="1:12" ht="14.25" x14ac:dyDescent="0.2">
      <c r="A79" s="10">
        <v>42077</v>
      </c>
      <c r="B79" s="267">
        <v>5.5167708333333332</v>
      </c>
      <c r="C79" s="271">
        <v>10.942514947916667</v>
      </c>
      <c r="D79" s="275">
        <v>1.8599999999999998E-2</v>
      </c>
      <c r="E79" s="271">
        <v>9.3800000000000008</v>
      </c>
      <c r="F79" s="267">
        <v>5550</v>
      </c>
      <c r="G79" s="301">
        <v>1.8599999999999998E-2</v>
      </c>
      <c r="H79" s="205">
        <v>5550</v>
      </c>
      <c r="I79" s="267">
        <v>0.55319665468893753</v>
      </c>
      <c r="K79" s="125">
        <f t="shared" si="2"/>
        <v>0.10261193749999999</v>
      </c>
      <c r="L79" s="126">
        <f t="shared" si="3"/>
        <v>5.5167708333333332</v>
      </c>
    </row>
    <row r="80" spans="1:12" ht="14.25" x14ac:dyDescent="0.2">
      <c r="A80" s="10">
        <v>42078</v>
      </c>
      <c r="B80" s="267">
        <v>5.4231250000000015</v>
      </c>
      <c r="C80" s="271">
        <v>10.756768437500003</v>
      </c>
      <c r="D80" s="275">
        <v>1.8700000000000001E-2</v>
      </c>
      <c r="E80" s="271">
        <v>9.3800000000000008</v>
      </c>
      <c r="F80" s="267">
        <v>5560</v>
      </c>
      <c r="G80" s="301">
        <v>1.8700000000000001E-2</v>
      </c>
      <c r="H80" s="205">
        <v>5560</v>
      </c>
      <c r="I80" s="267">
        <v>0.54672996666543772</v>
      </c>
      <c r="K80" s="125">
        <f t="shared" si="2"/>
        <v>0.10141243750000004</v>
      </c>
      <c r="L80" s="126">
        <f t="shared" si="3"/>
        <v>5.4231250000000015</v>
      </c>
    </row>
    <row r="81" spans="1:12" ht="14.25" x14ac:dyDescent="0.2">
      <c r="A81" s="10">
        <v>42079</v>
      </c>
      <c r="B81" s="267">
        <v>5.6502083333333291</v>
      </c>
      <c r="C81" s="271">
        <v>11.207188229166658</v>
      </c>
      <c r="D81" s="275">
        <v>1.8599999999999998E-2</v>
      </c>
      <c r="E81" s="271">
        <v>9.3699999999999992</v>
      </c>
      <c r="F81" s="267">
        <v>5540</v>
      </c>
      <c r="G81" s="301">
        <v>1.8599999999999998E-2</v>
      </c>
      <c r="H81" s="205">
        <v>5540</v>
      </c>
      <c r="I81" s="267">
        <v>0.56657715948787446</v>
      </c>
      <c r="K81" s="125">
        <f t="shared" si="2"/>
        <v>0.10509387499999991</v>
      </c>
      <c r="L81" s="126">
        <f t="shared" si="3"/>
        <v>5.6502083333333291</v>
      </c>
    </row>
    <row r="82" spans="1:12" ht="14.25" x14ac:dyDescent="0.2">
      <c r="A82" s="10">
        <v>42080</v>
      </c>
      <c r="B82" s="267">
        <v>7.4994791666666636</v>
      </c>
      <c r="C82" s="271">
        <v>14.875216927083327</v>
      </c>
      <c r="D82" s="275">
        <v>1.8599999999999998E-2</v>
      </c>
      <c r="E82" s="271">
        <v>9.32</v>
      </c>
      <c r="F82" s="267">
        <v>5570</v>
      </c>
      <c r="G82" s="301">
        <v>1.8599999999999998E-2</v>
      </c>
      <c r="H82" s="205">
        <v>5570</v>
      </c>
      <c r="I82" s="267">
        <v>0.75201361670531219</v>
      </c>
      <c r="K82" s="125">
        <f t="shared" si="2"/>
        <v>0.13949031249999994</v>
      </c>
      <c r="L82" s="126">
        <f t="shared" si="3"/>
        <v>7.4994791666666636</v>
      </c>
    </row>
    <row r="83" spans="1:12" ht="14.25" x14ac:dyDescent="0.2">
      <c r="A83" s="10">
        <v>42081</v>
      </c>
      <c r="B83" s="267">
        <v>8.143541666666664</v>
      </c>
      <c r="C83" s="271">
        <v>16.152714895833327</v>
      </c>
      <c r="D83" s="275">
        <v>1.8499999999999999E-2</v>
      </c>
      <c r="E83" s="271">
        <v>9.11</v>
      </c>
      <c r="F83" s="267">
        <v>5270</v>
      </c>
      <c r="G83" s="301">
        <v>1.8499999999999999E-2</v>
      </c>
      <c r="H83" s="205">
        <v>5270</v>
      </c>
      <c r="I83" s="267">
        <v>0.8122069631071871</v>
      </c>
      <c r="K83" s="125">
        <f t="shared" si="2"/>
        <v>0.15065552083333328</v>
      </c>
      <c r="L83" s="126">
        <f t="shared" si="3"/>
        <v>8.143541666666664</v>
      </c>
    </row>
    <row r="84" spans="1:12" ht="14.25" x14ac:dyDescent="0.2">
      <c r="A84" s="10">
        <v>42082</v>
      </c>
      <c r="B84" s="267">
        <v>7.6335416666666775</v>
      </c>
      <c r="C84" s="271">
        <v>15.141129895833355</v>
      </c>
      <c r="D84" s="275">
        <v>2.0299999999999999E-2</v>
      </c>
      <c r="E84" s="271">
        <v>8.81</v>
      </c>
      <c r="F84" s="267">
        <v>5290</v>
      </c>
      <c r="G84" s="308">
        <v>2.0299999999999999E-2</v>
      </c>
      <c r="H84" s="205">
        <v>5290</v>
      </c>
      <c r="I84" s="267">
        <v>0.83541789845456371</v>
      </c>
      <c r="K84" s="125">
        <f t="shared" si="2"/>
        <v>0.15496089583333356</v>
      </c>
      <c r="L84" s="126">
        <f t="shared" si="3"/>
        <v>7.6335416666666775</v>
      </c>
    </row>
    <row r="85" spans="1:12" ht="14.25" x14ac:dyDescent="0.2">
      <c r="A85" s="10">
        <v>42083</v>
      </c>
      <c r="B85" s="267">
        <v>7.9726041666666623</v>
      </c>
      <c r="C85" s="271">
        <v>15.813660364583326</v>
      </c>
      <c r="D85" s="275">
        <v>2.1999999999999999E-2</v>
      </c>
      <c r="E85" s="271">
        <v>8.83</v>
      </c>
      <c r="F85" s="267">
        <v>5340</v>
      </c>
      <c r="G85" s="301">
        <v>2.1999999999999999E-2</v>
      </c>
      <c r="H85" s="205">
        <v>5340</v>
      </c>
      <c r="I85" s="267">
        <v>0.94559363516062456</v>
      </c>
      <c r="K85" s="125">
        <f t="shared" si="2"/>
        <v>0.17539729166666657</v>
      </c>
      <c r="L85" s="126">
        <f t="shared" si="3"/>
        <v>7.9726041666666623</v>
      </c>
    </row>
    <row r="86" spans="1:12" ht="14.25" x14ac:dyDescent="0.2">
      <c r="A86" s="10">
        <v>42084</v>
      </c>
      <c r="B86" s="267">
        <v>11.796770833333339</v>
      </c>
      <c r="C86" s="271">
        <v>23.398894947916677</v>
      </c>
      <c r="D86" s="275">
        <v>2.1100000000000001E-2</v>
      </c>
      <c r="E86" s="271">
        <v>9.75</v>
      </c>
      <c r="F86" s="267">
        <v>5770</v>
      </c>
      <c r="G86" s="301">
        <v>2.1100000000000001E-2</v>
      </c>
      <c r="H86" s="205">
        <v>5770</v>
      </c>
      <c r="I86" s="267">
        <v>1.3419219454840319</v>
      </c>
      <c r="K86" s="125">
        <f t="shared" si="2"/>
        <v>0.24891186458333345</v>
      </c>
      <c r="L86" s="126">
        <f t="shared" si="3"/>
        <v>11.796770833333339</v>
      </c>
    </row>
    <row r="87" spans="1:12" ht="14.25" x14ac:dyDescent="0.2">
      <c r="A87" s="10">
        <v>42085</v>
      </c>
      <c r="B87" s="267">
        <v>22.970312500000009</v>
      </c>
      <c r="C87" s="271">
        <v>45.561614843750021</v>
      </c>
      <c r="D87" s="275">
        <v>9.7000000000000003E-3</v>
      </c>
      <c r="E87" s="271">
        <v>10.3</v>
      </c>
      <c r="F87" s="267">
        <v>5640</v>
      </c>
      <c r="G87" s="301">
        <v>9.7000000000000003E-3</v>
      </c>
      <c r="H87" s="205">
        <v>5640</v>
      </c>
      <c r="I87" s="267">
        <v>1.201213750709532</v>
      </c>
      <c r="K87" s="125">
        <f t="shared" si="2"/>
        <v>0.2228120312500001</v>
      </c>
      <c r="L87" s="126">
        <f t="shared" si="3"/>
        <v>22.970312500000009</v>
      </c>
    </row>
    <row r="88" spans="1:12" ht="14.25" x14ac:dyDescent="0.2">
      <c r="A88" s="10">
        <v>42086</v>
      </c>
      <c r="B88" s="267">
        <v>27.551249999999982</v>
      </c>
      <c r="C88" s="271">
        <v>54.647904374999968</v>
      </c>
      <c r="D88" s="275">
        <v>1.78E-2</v>
      </c>
      <c r="E88" s="271">
        <v>14.2</v>
      </c>
      <c r="F88" s="267">
        <v>7450</v>
      </c>
      <c r="G88" s="301">
        <v>1.78E-2</v>
      </c>
      <c r="H88" s="205">
        <v>7450</v>
      </c>
      <c r="I88" s="267">
        <v>2.6438874728242485</v>
      </c>
      <c r="K88" s="125">
        <f t="shared" si="2"/>
        <v>0.49041224999999966</v>
      </c>
      <c r="L88" s="126">
        <f t="shared" si="3"/>
        <v>27.551249999999982</v>
      </c>
    </row>
    <row r="89" spans="1:12" ht="14.25" x14ac:dyDescent="0.2">
      <c r="A89" s="10">
        <v>42087</v>
      </c>
      <c r="B89" s="267">
        <v>25.749687499999983</v>
      </c>
      <c r="C89" s="271">
        <v>51.07450515624997</v>
      </c>
      <c r="D89" s="275">
        <v>4.58E-2</v>
      </c>
      <c r="E89" s="271">
        <v>12.5</v>
      </c>
      <c r="F89" s="267">
        <v>7250</v>
      </c>
      <c r="G89" s="301">
        <v>4.58E-2</v>
      </c>
      <c r="H89" s="205">
        <v>7250</v>
      </c>
      <c r="I89" s="267">
        <v>6.3579791296726835</v>
      </c>
      <c r="K89" s="125">
        <f t="shared" si="2"/>
        <v>1.1793356874999992</v>
      </c>
      <c r="L89" s="126">
        <f t="shared" si="3"/>
        <v>25.749687499999983</v>
      </c>
    </row>
    <row r="90" spans="1:12" ht="14.25" x14ac:dyDescent="0.2">
      <c r="A90" s="10">
        <v>42088</v>
      </c>
      <c r="B90" s="267">
        <v>20.126458333333343</v>
      </c>
      <c r="C90" s="271">
        <v>39.920830104166683</v>
      </c>
      <c r="D90" s="275">
        <v>4.24E-2</v>
      </c>
      <c r="E90" s="271">
        <v>12.4</v>
      </c>
      <c r="F90" s="267">
        <v>7150</v>
      </c>
      <c r="G90" s="301">
        <v>4.24E-2</v>
      </c>
      <c r="H90" s="205">
        <v>7150</v>
      </c>
      <c r="I90" s="267">
        <v>4.6006042078605018</v>
      </c>
      <c r="K90" s="125">
        <f t="shared" si="2"/>
        <v>0.85336183333333371</v>
      </c>
      <c r="L90" s="126">
        <f t="shared" si="3"/>
        <v>20.126458333333343</v>
      </c>
    </row>
    <row r="91" spans="1:12" ht="14.25" x14ac:dyDescent="0.2">
      <c r="A91" s="10">
        <v>42089</v>
      </c>
      <c r="B91" s="267">
        <v>17.073749999999968</v>
      </c>
      <c r="C91" s="271">
        <v>33.865783124999936</v>
      </c>
      <c r="D91" s="275">
        <v>3.6600000000000001E-2</v>
      </c>
      <c r="E91" s="271">
        <v>12.2</v>
      </c>
      <c r="F91" s="267">
        <v>7110</v>
      </c>
      <c r="G91" s="301">
        <v>3.6600000000000001E-2</v>
      </c>
      <c r="H91" s="205">
        <v>7110</v>
      </c>
      <c r="I91" s="267">
        <v>3.368927466335244</v>
      </c>
      <c r="K91" s="125">
        <f t="shared" si="2"/>
        <v>0.62489924999999891</v>
      </c>
      <c r="L91" s="126">
        <f t="shared" si="3"/>
        <v>17.073749999999968</v>
      </c>
    </row>
    <row r="92" spans="1:12" ht="14.25" x14ac:dyDescent="0.2">
      <c r="A92" s="10">
        <v>42090</v>
      </c>
      <c r="B92" s="267">
        <v>14.120104166666659</v>
      </c>
      <c r="C92" s="271">
        <v>28.007226614583317</v>
      </c>
      <c r="D92" s="275">
        <v>3.5799999999999998E-2</v>
      </c>
      <c r="E92" s="271">
        <v>11.8</v>
      </c>
      <c r="F92" s="267">
        <v>6940</v>
      </c>
      <c r="G92" s="301">
        <v>3.5799999999999998E-2</v>
      </c>
      <c r="H92" s="205">
        <v>6940</v>
      </c>
      <c r="I92" s="267">
        <v>2.7252263813960607</v>
      </c>
      <c r="K92" s="125">
        <f t="shared" si="2"/>
        <v>0.50549972916666641</v>
      </c>
      <c r="L92" s="126">
        <f t="shared" si="3"/>
        <v>14.120104166666659</v>
      </c>
    </row>
    <row r="93" spans="1:12" ht="14.25" x14ac:dyDescent="0.2">
      <c r="A93" s="10">
        <v>42091</v>
      </c>
      <c r="B93" s="267">
        <v>7.1901041666666758</v>
      </c>
      <c r="C93" s="271">
        <v>14.261571614583351</v>
      </c>
      <c r="D93" s="275">
        <v>3.5700000000000003E-2</v>
      </c>
      <c r="E93" s="271">
        <v>11.8</v>
      </c>
      <c r="F93" s="267">
        <v>6920</v>
      </c>
      <c r="G93" s="301">
        <v>3.5700000000000003E-2</v>
      </c>
      <c r="H93" s="205">
        <v>6920</v>
      </c>
      <c r="I93" s="267">
        <v>1.3838373738492205</v>
      </c>
      <c r="K93" s="125">
        <f t="shared" si="2"/>
        <v>0.25668671875000032</v>
      </c>
      <c r="L93" s="126">
        <f t="shared" si="3"/>
        <v>7.1901041666666758</v>
      </c>
    </row>
    <row r="94" spans="1:12" ht="14.25" x14ac:dyDescent="0.2">
      <c r="A94" s="10">
        <v>42092</v>
      </c>
      <c r="B94" s="267">
        <v>5.4235416666666687</v>
      </c>
      <c r="C94" s="271">
        <v>10.757594895833337</v>
      </c>
      <c r="D94" s="275">
        <v>3.3399999999999999E-2</v>
      </c>
      <c r="E94" s="271">
        <v>11.8</v>
      </c>
      <c r="F94" s="267">
        <v>6930</v>
      </c>
      <c r="G94" s="301">
        <v>3.3399999999999999E-2</v>
      </c>
      <c r="H94" s="205">
        <v>6930</v>
      </c>
      <c r="I94" s="267">
        <v>0.97658737375762539</v>
      </c>
      <c r="K94" s="125">
        <f t="shared" si="2"/>
        <v>0.18114629166666674</v>
      </c>
      <c r="L94" s="126">
        <f t="shared" si="3"/>
        <v>5.4235416666666687</v>
      </c>
    </row>
    <row r="95" spans="1:12" ht="14.25" x14ac:dyDescent="0.2">
      <c r="A95" s="10">
        <v>42093</v>
      </c>
      <c r="B95" s="267">
        <v>4.9317708333333288</v>
      </c>
      <c r="C95" s="271">
        <v>9.7821674479166578</v>
      </c>
      <c r="D95" s="275">
        <v>3.2800000000000003E-2</v>
      </c>
      <c r="E95" s="271">
        <v>11.8</v>
      </c>
      <c r="F95" s="267">
        <v>6930</v>
      </c>
      <c r="G95" s="301">
        <v>3.2800000000000003E-2</v>
      </c>
      <c r="H95" s="205">
        <v>6930</v>
      </c>
      <c r="I95" s="267">
        <v>0.8720841408487493</v>
      </c>
      <c r="K95" s="125">
        <f t="shared" si="2"/>
        <v>0.1617620833333332</v>
      </c>
      <c r="L95" s="126">
        <f t="shared" si="3"/>
        <v>4.9317708333333288</v>
      </c>
    </row>
    <row r="96" spans="1:12" ht="14.25" x14ac:dyDescent="0.2">
      <c r="A96" s="10">
        <v>42094</v>
      </c>
      <c r="B96" s="267">
        <v>3.546114445833334</v>
      </c>
      <c r="C96" s="271">
        <v>7.0337180033104181</v>
      </c>
      <c r="D96" s="275">
        <v>3.2500000000000001E-2</v>
      </c>
      <c r="E96" s="271">
        <v>11.8</v>
      </c>
      <c r="F96" s="267">
        <v>6990</v>
      </c>
      <c r="G96" s="301">
        <v>3.2500000000000001E-2</v>
      </c>
      <c r="H96" s="205">
        <v>6990</v>
      </c>
      <c r="I96" s="267">
        <v>0.62132347982242586</v>
      </c>
      <c r="K96" s="125">
        <f t="shared" si="2"/>
        <v>0.11524871948958336</v>
      </c>
      <c r="L96" s="126">
        <f t="shared" si="3"/>
        <v>3.546114445833334</v>
      </c>
    </row>
    <row r="97" spans="1:12" ht="14.25" x14ac:dyDescent="0.2">
      <c r="A97" s="10">
        <v>42095</v>
      </c>
      <c r="B97" s="267">
        <v>2.0300824666666615</v>
      </c>
      <c r="C97" s="271">
        <v>4.0266685726333229</v>
      </c>
      <c r="D97" s="275">
        <v>3.0700000000000002E-2</v>
      </c>
      <c r="E97" s="271">
        <v>11.7</v>
      </c>
      <c r="F97" s="267">
        <v>7420</v>
      </c>
      <c r="G97" s="301">
        <v>3.0700000000000002E-2</v>
      </c>
      <c r="H97" s="205">
        <v>7420</v>
      </c>
      <c r="I97" s="267">
        <v>0.33599569503881332</v>
      </c>
      <c r="K97" s="125">
        <f t="shared" si="2"/>
        <v>6.2323531726666513E-2</v>
      </c>
      <c r="L97" s="126">
        <f t="shared" si="3"/>
        <v>2.0300824666666615</v>
      </c>
    </row>
    <row r="98" spans="1:12" ht="14.25" x14ac:dyDescent="0.2">
      <c r="A98" s="10">
        <v>42096</v>
      </c>
      <c r="B98" s="267">
        <v>0.97074776249999639</v>
      </c>
      <c r="C98" s="271">
        <v>1.925478186918743</v>
      </c>
      <c r="D98" s="275">
        <v>2.9899999999999999E-2</v>
      </c>
      <c r="E98" s="271">
        <v>11.8</v>
      </c>
      <c r="F98" s="267">
        <v>7450</v>
      </c>
      <c r="G98" s="301">
        <v>2.9899999999999999E-2</v>
      </c>
      <c r="H98" s="205">
        <v>7450</v>
      </c>
      <c r="I98" s="267">
        <v>0.15648014639014979</v>
      </c>
      <c r="K98" s="125">
        <f t="shared" si="2"/>
        <v>2.9025358098749891E-2</v>
      </c>
      <c r="L98" s="126">
        <f t="shared" si="3"/>
        <v>0.97074776249999639</v>
      </c>
    </row>
    <row r="99" spans="1:12" ht="14.25" x14ac:dyDescent="0.2">
      <c r="A99" s="10">
        <v>42097</v>
      </c>
      <c r="B99" s="267">
        <v>1.3891618833333219</v>
      </c>
      <c r="C99" s="271">
        <v>2.7554025955916441</v>
      </c>
      <c r="D99" s="275">
        <v>2.9499999999999998E-2</v>
      </c>
      <c r="E99" s="271">
        <v>11.9</v>
      </c>
      <c r="F99" s="267">
        <v>7450</v>
      </c>
      <c r="G99" s="301">
        <v>2.9499999999999998E-2</v>
      </c>
      <c r="H99" s="205">
        <v>7450</v>
      </c>
      <c r="I99" s="267">
        <v>0.22093093551713358</v>
      </c>
      <c r="K99" s="125">
        <f t="shared" si="2"/>
        <v>4.0980275558332994E-2</v>
      </c>
      <c r="L99" s="126">
        <f t="shared" si="3"/>
        <v>1.3891618833333219</v>
      </c>
    </row>
    <row r="100" spans="1:12" ht="14.25" x14ac:dyDescent="0.2">
      <c r="A100" s="10">
        <v>42098</v>
      </c>
      <c r="B100" s="267">
        <v>1.1066369499999895</v>
      </c>
      <c r="C100" s="271">
        <v>2.1950143903249795</v>
      </c>
      <c r="D100" s="275">
        <v>2.8199999999999999E-2</v>
      </c>
      <c r="E100" s="271">
        <v>11.8</v>
      </c>
      <c r="F100" s="267">
        <v>7460</v>
      </c>
      <c r="G100" s="301">
        <v>2.8199999999999999E-2</v>
      </c>
      <c r="H100" s="205">
        <v>7460</v>
      </c>
      <c r="I100" s="267">
        <v>0.16824258498387287</v>
      </c>
      <c r="K100" s="125">
        <f t="shared" si="2"/>
        <v>3.1207161989999704E-2</v>
      </c>
      <c r="L100" s="126">
        <f t="shared" si="3"/>
        <v>1.1066369499999895</v>
      </c>
    </row>
    <row r="101" spans="1:12" ht="14.25" x14ac:dyDescent="0.2">
      <c r="A101" s="10">
        <v>42099</v>
      </c>
      <c r="B101" s="267">
        <v>1.1248216958333204</v>
      </c>
      <c r="C101" s="271">
        <v>2.2310838336853909</v>
      </c>
      <c r="D101" s="275">
        <v>2.76E-2</v>
      </c>
      <c r="E101" s="271">
        <v>12</v>
      </c>
      <c r="F101" s="267">
        <v>7490</v>
      </c>
      <c r="G101" s="301">
        <v>2.76E-2</v>
      </c>
      <c r="H101" s="205">
        <v>7490</v>
      </c>
      <c r="I101" s="267">
        <v>0.16736876973481021</v>
      </c>
      <c r="K101" s="125">
        <f t="shared" si="2"/>
        <v>3.104507880499964E-2</v>
      </c>
      <c r="L101" s="126">
        <f t="shared" si="3"/>
        <v>1.1248216958333204</v>
      </c>
    </row>
    <row r="102" spans="1:12" ht="14.25" x14ac:dyDescent="0.2">
      <c r="A102" s="10">
        <v>42100</v>
      </c>
      <c r="B102" s="267">
        <v>1.1309432791666529</v>
      </c>
      <c r="C102" s="271">
        <v>2.243225994227056</v>
      </c>
      <c r="D102" s="275">
        <v>2.6800000000000001E-2</v>
      </c>
      <c r="E102" s="271">
        <v>11.8</v>
      </c>
      <c r="F102" s="267">
        <v>7520</v>
      </c>
      <c r="G102" s="301">
        <v>2.6800000000000001E-2</v>
      </c>
      <c r="H102" s="205">
        <v>7520</v>
      </c>
      <c r="I102" s="267">
        <v>0.1634019651618849</v>
      </c>
      <c r="K102" s="125">
        <f t="shared" si="2"/>
        <v>3.03092798816663E-2</v>
      </c>
      <c r="L102" s="126">
        <f t="shared" si="3"/>
        <v>1.1309432791666529</v>
      </c>
    </row>
    <row r="103" spans="1:12" ht="14.25" x14ac:dyDescent="0.2">
      <c r="A103" s="10">
        <v>42101</v>
      </c>
      <c r="B103" s="267">
        <v>1.5952462499999924</v>
      </c>
      <c r="C103" s="271">
        <v>3.1641709368749851</v>
      </c>
      <c r="D103" s="275">
        <v>2.6200000000000001E-2</v>
      </c>
      <c r="E103" s="271">
        <v>11.9</v>
      </c>
      <c r="F103" s="267">
        <v>7500</v>
      </c>
      <c r="G103" s="301">
        <v>2.6200000000000001E-2</v>
      </c>
      <c r="H103" s="205">
        <v>7500</v>
      </c>
      <c r="I103" s="267">
        <v>0.22532567508836671</v>
      </c>
      <c r="K103" s="125">
        <f t="shared" si="2"/>
        <v>4.1795451749999803E-2</v>
      </c>
      <c r="L103" s="126">
        <f t="shared" si="3"/>
        <v>1.5952462499999924</v>
      </c>
    </row>
    <row r="104" spans="1:12" ht="14.25" x14ac:dyDescent="0.2">
      <c r="A104" s="10">
        <v>42102</v>
      </c>
      <c r="B104" s="267">
        <v>1.6050694166666615</v>
      </c>
      <c r="C104" s="271">
        <v>3.183655187958323</v>
      </c>
      <c r="D104" s="275">
        <v>2.47E-2</v>
      </c>
      <c r="E104" s="271">
        <v>11.9</v>
      </c>
      <c r="F104" s="267">
        <v>7270</v>
      </c>
      <c r="G104" s="301">
        <v>2.47E-2</v>
      </c>
      <c r="H104" s="205">
        <v>7270</v>
      </c>
      <c r="I104" s="267">
        <v>0.21373341758150685</v>
      </c>
      <c r="K104" s="125">
        <f t="shared" si="2"/>
        <v>3.964521459166654E-2</v>
      </c>
      <c r="L104" s="126">
        <f t="shared" si="3"/>
        <v>1.6050694166666615</v>
      </c>
    </row>
    <row r="105" spans="1:12" ht="14.25" x14ac:dyDescent="0.2">
      <c r="A105" s="10">
        <v>42103</v>
      </c>
      <c r="B105" s="267">
        <v>1.5311197124999907</v>
      </c>
      <c r="C105" s="271">
        <v>3.0369759497437316</v>
      </c>
      <c r="D105" s="275">
        <v>2.4E-2</v>
      </c>
      <c r="E105" s="271">
        <v>12</v>
      </c>
      <c r="F105" s="267">
        <v>7270</v>
      </c>
      <c r="G105" s="301">
        <v>2.4E-2</v>
      </c>
      <c r="H105" s="205">
        <v>7270</v>
      </c>
      <c r="I105" s="267">
        <v>0.19810801515368312</v>
      </c>
      <c r="K105" s="125">
        <f t="shared" si="2"/>
        <v>3.6746873099999779E-2</v>
      </c>
      <c r="L105" s="126">
        <f t="shared" si="3"/>
        <v>1.5311197124999907</v>
      </c>
    </row>
    <row r="106" spans="1:12" ht="14.25" x14ac:dyDescent="0.2">
      <c r="A106" s="10">
        <v>42104</v>
      </c>
      <c r="B106" s="267">
        <v>3.1406148499999964</v>
      </c>
      <c r="C106" s="271">
        <v>6.2294095549749926</v>
      </c>
      <c r="D106" s="275">
        <v>2.1999999999999999E-2</v>
      </c>
      <c r="E106" s="271">
        <v>11.7</v>
      </c>
      <c r="F106" s="267">
        <v>7160</v>
      </c>
      <c r="G106" s="301">
        <v>2.1999999999999999E-2</v>
      </c>
      <c r="H106" s="205">
        <v>7160</v>
      </c>
      <c r="I106" s="267">
        <v>0.37249377374928461</v>
      </c>
      <c r="K106" s="125">
        <f t="shared" si="2"/>
        <v>6.9093526699999921E-2</v>
      </c>
      <c r="L106" s="126">
        <f t="shared" si="3"/>
        <v>3.1406148499999964</v>
      </c>
    </row>
    <row r="107" spans="1:12" ht="14.25" x14ac:dyDescent="0.2">
      <c r="A107" s="10">
        <v>42105</v>
      </c>
      <c r="B107" s="267">
        <v>6.5813541666666682</v>
      </c>
      <c r="C107" s="271">
        <v>13.054115989583337</v>
      </c>
      <c r="D107" s="275">
        <v>2.01E-2</v>
      </c>
      <c r="E107" s="271">
        <v>11.3</v>
      </c>
      <c r="F107" s="267">
        <v>6940</v>
      </c>
      <c r="G107" s="301">
        <v>2.01E-2</v>
      </c>
      <c r="H107" s="205">
        <v>6940</v>
      </c>
      <c r="I107" s="267">
        <v>0.71316985391971899</v>
      </c>
      <c r="K107" s="125">
        <f t="shared" si="2"/>
        <v>0.13228521875000002</v>
      </c>
      <c r="L107" s="126">
        <f t="shared" si="3"/>
        <v>6.5813541666666682</v>
      </c>
    </row>
    <row r="108" spans="1:12" ht="14.25" x14ac:dyDescent="0.2">
      <c r="A108" s="10">
        <v>42106</v>
      </c>
      <c r="B108" s="267">
        <v>6.2620833333333294</v>
      </c>
      <c r="C108" s="271">
        <v>12.420842291666659</v>
      </c>
      <c r="D108" s="275">
        <v>1.6500000000000001E-2</v>
      </c>
      <c r="E108" s="271">
        <v>9.98</v>
      </c>
      <c r="F108" s="267">
        <v>6220</v>
      </c>
      <c r="G108" s="301">
        <v>1.6500000000000001E-2</v>
      </c>
      <c r="H108" s="205">
        <v>6220</v>
      </c>
      <c r="I108" s="267">
        <v>0.55703751425437464</v>
      </c>
      <c r="K108" s="125">
        <f t="shared" si="2"/>
        <v>0.10332437499999994</v>
      </c>
      <c r="L108" s="126">
        <f t="shared" si="3"/>
        <v>6.2620833333333294</v>
      </c>
    </row>
    <row r="109" spans="1:12" ht="14.25" x14ac:dyDescent="0.2">
      <c r="A109" s="10">
        <v>42107</v>
      </c>
      <c r="B109" s="267">
        <v>6.2460416666666694</v>
      </c>
      <c r="C109" s="271">
        <v>12.389023645833339</v>
      </c>
      <c r="D109" s="275">
        <v>1.66E-2</v>
      </c>
      <c r="E109" s="271">
        <v>10</v>
      </c>
      <c r="F109" s="267">
        <v>6220</v>
      </c>
      <c r="G109" s="301">
        <v>1.66E-2</v>
      </c>
      <c r="H109" s="205">
        <v>6220</v>
      </c>
      <c r="I109" s="267">
        <v>0.5589778800716253</v>
      </c>
      <c r="K109" s="125">
        <f t="shared" si="2"/>
        <v>0.10368429166666671</v>
      </c>
      <c r="L109" s="126">
        <f t="shared" si="3"/>
        <v>6.2460416666666694</v>
      </c>
    </row>
    <row r="110" spans="1:12" ht="14.25" x14ac:dyDescent="0.2">
      <c r="A110" s="10">
        <v>42108</v>
      </c>
      <c r="B110" s="267">
        <v>5.1890212458333318</v>
      </c>
      <c r="C110" s="271">
        <v>10.292423641110414</v>
      </c>
      <c r="D110" s="275">
        <v>1.4200000000000001E-2</v>
      </c>
      <c r="E110" s="271">
        <v>9.25</v>
      </c>
      <c r="F110" s="267">
        <v>5840</v>
      </c>
      <c r="G110" s="301">
        <v>1.4200000000000001E-2</v>
      </c>
      <c r="H110" s="205">
        <v>5840</v>
      </c>
      <c r="I110" s="267">
        <v>0.39724226588284112</v>
      </c>
      <c r="K110" s="125">
        <f t="shared" si="2"/>
        <v>7.3684101690833309E-2</v>
      </c>
      <c r="L110" s="126">
        <f t="shared" si="3"/>
        <v>5.1890212458333318</v>
      </c>
    </row>
    <row r="111" spans="1:12" ht="14.25" x14ac:dyDescent="0.2">
      <c r="A111" s="10">
        <v>42109</v>
      </c>
      <c r="B111" s="267">
        <v>5.570520833333334</v>
      </c>
      <c r="C111" s="271">
        <v>11.049128072916668</v>
      </c>
      <c r="D111" s="275">
        <v>1.17E-2</v>
      </c>
      <c r="E111" s="271">
        <v>8.32</v>
      </c>
      <c r="F111" s="267">
        <v>5370</v>
      </c>
      <c r="G111" s="301">
        <v>1.17E-2</v>
      </c>
      <c r="H111" s="205">
        <v>5370</v>
      </c>
      <c r="I111" s="267">
        <v>0.35136890219559375</v>
      </c>
      <c r="K111" s="125">
        <f t="shared" si="2"/>
        <v>6.517509375000001E-2</v>
      </c>
      <c r="L111" s="126">
        <f t="shared" si="3"/>
        <v>5.570520833333334</v>
      </c>
    </row>
    <row r="112" spans="1:12" ht="14.25" x14ac:dyDescent="0.2">
      <c r="A112" s="10">
        <v>42110</v>
      </c>
      <c r="B112" s="267">
        <v>5.6706250000000002</v>
      </c>
      <c r="C112" s="271">
        <v>11.247684687500001</v>
      </c>
      <c r="D112" s="275">
        <v>1.1599999999999999E-2</v>
      </c>
      <c r="E112" s="271">
        <v>8.08</v>
      </c>
      <c r="F112" s="267">
        <v>5250</v>
      </c>
      <c r="G112" s="301">
        <v>1.1599999999999999E-2</v>
      </c>
      <c r="H112" s="205">
        <v>5250</v>
      </c>
      <c r="I112" s="267">
        <v>0.35462600097525004</v>
      </c>
      <c r="K112" s="125">
        <f t="shared" si="2"/>
        <v>6.5779249999999997E-2</v>
      </c>
      <c r="L112" s="126">
        <f t="shared" si="3"/>
        <v>5.6706250000000002</v>
      </c>
    </row>
    <row r="113" spans="1:12" ht="14.25" x14ac:dyDescent="0.2">
      <c r="A113" s="10">
        <v>42111</v>
      </c>
      <c r="B113" s="267">
        <v>5.4540625000000018</v>
      </c>
      <c r="C113" s="271">
        <v>10.818132968750003</v>
      </c>
      <c r="D113" s="275">
        <v>1.3100000000000001E-2</v>
      </c>
      <c r="E113" s="271">
        <v>9.8800000000000008</v>
      </c>
      <c r="F113" s="267">
        <v>6130</v>
      </c>
      <c r="G113" s="301">
        <v>1.3100000000000001E-2</v>
      </c>
      <c r="H113" s="205">
        <v>6130</v>
      </c>
      <c r="I113" s="267">
        <v>0.38518827885871887</v>
      </c>
      <c r="K113" s="125">
        <f t="shared" si="2"/>
        <v>7.1448218750000028E-2</v>
      </c>
      <c r="L113" s="126">
        <f t="shared" si="3"/>
        <v>5.4540625000000018</v>
      </c>
    </row>
    <row r="114" spans="1:12" ht="14.25" x14ac:dyDescent="0.2">
      <c r="A114" s="10">
        <v>42112</v>
      </c>
      <c r="B114" s="267">
        <v>5.0622916666666642</v>
      </c>
      <c r="C114" s="271">
        <v>10.041055520833329</v>
      </c>
      <c r="D114" s="275">
        <v>1.3299999999999999E-2</v>
      </c>
      <c r="E114" s="271">
        <v>10.5</v>
      </c>
      <c r="F114" s="267">
        <v>6530</v>
      </c>
      <c r="G114" s="301">
        <v>1.3299999999999999E-2</v>
      </c>
      <c r="H114" s="205">
        <v>6530</v>
      </c>
      <c r="I114" s="267">
        <v>0.36297813244481231</v>
      </c>
      <c r="K114" s="125">
        <f t="shared" si="2"/>
        <v>6.7328479166666635E-2</v>
      </c>
      <c r="L114" s="126">
        <f t="shared" si="3"/>
        <v>5.0622916666666642</v>
      </c>
    </row>
    <row r="115" spans="1:12" ht="14.25" x14ac:dyDescent="0.2">
      <c r="A115" s="10">
        <v>42113</v>
      </c>
      <c r="B115" s="267">
        <v>3.9381338708333384</v>
      </c>
      <c r="C115" s="271">
        <v>7.8112885327979269</v>
      </c>
      <c r="D115" s="275">
        <v>1.3299999999999999E-2</v>
      </c>
      <c r="E115" s="271">
        <v>10.5</v>
      </c>
      <c r="F115" s="267">
        <v>6410</v>
      </c>
      <c r="G115" s="301">
        <v>1.3299999999999999E-2</v>
      </c>
      <c r="H115" s="205">
        <v>6410</v>
      </c>
      <c r="I115" s="267">
        <v>0.28237339368752534</v>
      </c>
      <c r="K115" s="125">
        <f t="shared" si="2"/>
        <v>5.2377180482083396E-2</v>
      </c>
      <c r="L115" s="126">
        <f t="shared" si="3"/>
        <v>3.9381338708333384</v>
      </c>
    </row>
    <row r="116" spans="1:12" ht="14.25" x14ac:dyDescent="0.2">
      <c r="A116" s="10">
        <v>42114</v>
      </c>
      <c r="B116" s="267">
        <v>2.0899508958333306</v>
      </c>
      <c r="C116" s="271">
        <v>4.145417601885411</v>
      </c>
      <c r="D116" s="275">
        <v>1.29E-2</v>
      </c>
      <c r="E116" s="271">
        <v>10.6</v>
      </c>
      <c r="F116" s="267">
        <v>6470</v>
      </c>
      <c r="G116" s="301">
        <v>1.29E-2</v>
      </c>
      <c r="H116" s="205">
        <v>6470</v>
      </c>
      <c r="I116" s="267">
        <v>0.14534746104082666</v>
      </c>
      <c r="K116" s="125">
        <f t="shared" si="2"/>
        <v>2.6960366556249966E-2</v>
      </c>
      <c r="L116" s="126">
        <f t="shared" si="3"/>
        <v>2.0899508958333306</v>
      </c>
    </row>
    <row r="117" spans="1:12" ht="14.25" x14ac:dyDescent="0.2">
      <c r="A117" s="10">
        <v>42115</v>
      </c>
      <c r="B117" s="267">
        <v>1.2404864458333245</v>
      </c>
      <c r="C117" s="271">
        <v>2.4605048653103991</v>
      </c>
      <c r="D117" s="275">
        <v>1.26E-2</v>
      </c>
      <c r="E117" s="271">
        <v>11</v>
      </c>
      <c r="F117" s="267">
        <v>6760</v>
      </c>
      <c r="G117" s="301">
        <v>1.26E-2</v>
      </c>
      <c r="H117" s="205">
        <v>6760</v>
      </c>
      <c r="I117" s="267">
        <v>8.4264418021312182E-2</v>
      </c>
      <c r="K117" s="125">
        <f t="shared" si="2"/>
        <v>1.5630129217499889E-2</v>
      </c>
      <c r="L117" s="126">
        <f t="shared" si="3"/>
        <v>1.2404864458333245</v>
      </c>
    </row>
    <row r="118" spans="1:12" ht="14.25" x14ac:dyDescent="0.2">
      <c r="A118" s="10">
        <v>42116</v>
      </c>
      <c r="B118" s="267">
        <v>0.72172114999999948</v>
      </c>
      <c r="C118" s="271">
        <v>1.431533901024999</v>
      </c>
      <c r="D118" s="275">
        <v>1.2200000000000001E-2</v>
      </c>
      <c r="E118" s="271">
        <v>11.1</v>
      </c>
      <c r="F118" s="267">
        <v>6940</v>
      </c>
      <c r="G118" s="301">
        <v>1.2200000000000001E-2</v>
      </c>
      <c r="H118" s="205">
        <v>6940</v>
      </c>
      <c r="I118" s="267">
        <v>4.7469091544428563E-2</v>
      </c>
      <c r="K118" s="125">
        <f t="shared" si="2"/>
        <v>8.8049980299999935E-3</v>
      </c>
      <c r="L118" s="126">
        <f t="shared" si="3"/>
        <v>0.72172114999999948</v>
      </c>
    </row>
    <row r="119" spans="1:12" ht="14.25" x14ac:dyDescent="0.2">
      <c r="A119" s="10">
        <v>42117</v>
      </c>
      <c r="B119" s="267">
        <v>0.2026887583333242</v>
      </c>
      <c r="C119" s="271">
        <v>0.40203315215414853</v>
      </c>
      <c r="D119" s="275">
        <v>1.2E-2</v>
      </c>
      <c r="E119" s="271">
        <v>11.2</v>
      </c>
      <c r="F119" s="267">
        <v>6950</v>
      </c>
      <c r="G119" s="301">
        <v>1.2E-2</v>
      </c>
      <c r="H119" s="205">
        <v>6950</v>
      </c>
      <c r="I119" s="267">
        <v>1.311271329065971E-2</v>
      </c>
      <c r="K119" s="125">
        <f t="shared" si="2"/>
        <v>2.4322650999998906E-3</v>
      </c>
      <c r="L119" s="126">
        <f t="shared" si="3"/>
        <v>0.2026887583333242</v>
      </c>
    </row>
    <row r="120" spans="1:12" ht="14.25" x14ac:dyDescent="0.2">
      <c r="A120" s="10">
        <v>42118</v>
      </c>
      <c r="B120" s="267">
        <v>5.2964904166660977E-2</v>
      </c>
      <c r="C120" s="271">
        <v>0.10505588741457204</v>
      </c>
      <c r="D120" s="275">
        <v>1.0999999999999999E-2</v>
      </c>
      <c r="E120" s="271">
        <v>11.3</v>
      </c>
      <c r="F120" s="267">
        <v>6980</v>
      </c>
      <c r="G120" s="301">
        <v>1.0999999999999999E-2</v>
      </c>
      <c r="H120" s="205">
        <v>6980</v>
      </c>
      <c r="I120" s="267">
        <v>3.1409609219208746E-3</v>
      </c>
      <c r="K120" s="125">
        <f t="shared" si="2"/>
        <v>5.826139458332707E-4</v>
      </c>
      <c r="L120" s="126">
        <f t="shared" si="3"/>
        <v>5.2964904166660977E-2</v>
      </c>
    </row>
    <row r="121" spans="1:12" ht="14.25" x14ac:dyDescent="0.2">
      <c r="A121" s="10">
        <v>42119</v>
      </c>
      <c r="B121" s="267">
        <v>9.8948849999994648E-2</v>
      </c>
      <c r="C121" s="271">
        <v>0.19626504397498939</v>
      </c>
      <c r="D121" s="275">
        <v>1.11E-2</v>
      </c>
      <c r="E121" s="271">
        <v>11.4</v>
      </c>
      <c r="F121" s="267">
        <v>7070</v>
      </c>
      <c r="G121" s="301">
        <v>1.11E-2</v>
      </c>
      <c r="H121" s="205">
        <v>7070</v>
      </c>
      <c r="I121" s="267">
        <v>5.9212771237166359E-3</v>
      </c>
      <c r="K121" s="125">
        <f t="shared" si="2"/>
        <v>1.0983322349999406E-3</v>
      </c>
      <c r="L121" s="126">
        <f t="shared" si="3"/>
        <v>9.8948849999994648E-2</v>
      </c>
    </row>
    <row r="122" spans="1:12" ht="14.25" x14ac:dyDescent="0.2">
      <c r="A122" s="10">
        <v>42120</v>
      </c>
      <c r="B122" s="267">
        <v>2.102145833332477E-3</v>
      </c>
      <c r="C122" s="271">
        <v>4.1696062604149684E-3</v>
      </c>
      <c r="D122" s="275">
        <v>0.01</v>
      </c>
      <c r="E122" s="271">
        <v>11.5</v>
      </c>
      <c r="F122" s="267">
        <v>7100</v>
      </c>
      <c r="G122" s="301">
        <v>0.01</v>
      </c>
      <c r="H122" s="205">
        <v>7100</v>
      </c>
      <c r="I122" s="267">
        <v>1.1332989815807883E-4</v>
      </c>
      <c r="K122" s="125">
        <f t="shared" si="2"/>
        <v>2.1021458333324768E-5</v>
      </c>
      <c r="L122" s="126">
        <f t="shared" si="3"/>
        <v>2.102145833332477E-3</v>
      </c>
    </row>
    <row r="123" spans="1:12" ht="14.25" x14ac:dyDescent="0.2">
      <c r="A123" s="10">
        <v>42121</v>
      </c>
      <c r="B123" s="267">
        <v>8.4085833333299076E-4</v>
      </c>
      <c r="C123" s="271">
        <v>1.6678425041659873E-3</v>
      </c>
      <c r="D123" s="275">
        <v>9.9799999999999993E-3</v>
      </c>
      <c r="E123" s="271">
        <v>11.8</v>
      </c>
      <c r="F123" s="267">
        <v>7090</v>
      </c>
      <c r="G123" s="301">
        <v>9.9799999999999993E-3</v>
      </c>
      <c r="H123" s="205">
        <v>7090</v>
      </c>
      <c r="I123" s="267">
        <v>4.5241295344705069E-5</v>
      </c>
      <c r="K123" s="125">
        <f t="shared" si="2"/>
        <v>8.3917661666632464E-6</v>
      </c>
      <c r="L123" s="126">
        <f t="shared" si="3"/>
        <v>8.4085833333299076E-4</v>
      </c>
    </row>
    <row r="124" spans="1:12" ht="14.25" x14ac:dyDescent="0.2">
      <c r="A124" s="10">
        <v>42122</v>
      </c>
      <c r="B124" s="267">
        <v>8.4085833333299076E-4</v>
      </c>
      <c r="C124" s="271">
        <v>1.6678425041659873E-3</v>
      </c>
      <c r="D124" s="275">
        <v>1.01E-2</v>
      </c>
      <c r="E124" s="271">
        <v>11.7</v>
      </c>
      <c r="F124" s="267">
        <v>7030</v>
      </c>
      <c r="G124" s="301">
        <v>1.01E-2</v>
      </c>
      <c r="H124" s="205">
        <v>7030</v>
      </c>
      <c r="I124" s="267">
        <v>4.5785278855863845E-5</v>
      </c>
      <c r="K124" s="125">
        <f t="shared" si="2"/>
        <v>8.4926691666632067E-6</v>
      </c>
      <c r="L124" s="126">
        <f t="shared" si="3"/>
        <v>8.4085833333299076E-4</v>
      </c>
    </row>
    <row r="125" spans="1:12" ht="14.25" x14ac:dyDescent="0.2">
      <c r="A125" s="10">
        <v>42123</v>
      </c>
      <c r="B125" s="267">
        <v>0</v>
      </c>
      <c r="C125" s="271">
        <v>0</v>
      </c>
      <c r="D125" s="275">
        <v>1.06E-2</v>
      </c>
      <c r="E125" s="271">
        <v>12.8</v>
      </c>
      <c r="F125" s="267">
        <v>7340</v>
      </c>
      <c r="G125" s="301">
        <v>1.06E-2</v>
      </c>
      <c r="H125" s="205">
        <v>7340</v>
      </c>
      <c r="I125" s="267">
        <v>0</v>
      </c>
      <c r="K125" s="125">
        <f t="shared" si="2"/>
        <v>0</v>
      </c>
      <c r="L125" s="126">
        <f t="shared" si="3"/>
        <v>0</v>
      </c>
    </row>
    <row r="126" spans="1:12" ht="14.25" x14ac:dyDescent="0.2">
      <c r="A126" s="10">
        <v>42124</v>
      </c>
      <c r="B126" s="267">
        <v>4.2042916666649538E-4</v>
      </c>
      <c r="C126" s="271">
        <v>8.3392125208299364E-4</v>
      </c>
      <c r="D126" s="275">
        <v>9.7400000000000004E-3</v>
      </c>
      <c r="E126" s="271">
        <v>12.7</v>
      </c>
      <c r="F126" s="267">
        <v>7340</v>
      </c>
      <c r="G126" s="301">
        <v>9.7400000000000004E-3</v>
      </c>
      <c r="H126" s="205">
        <v>7340</v>
      </c>
      <c r="I126" s="267">
        <v>2.2076664161193758E-5</v>
      </c>
      <c r="K126" s="125">
        <f t="shared" si="2"/>
        <v>4.0949800833316655E-6</v>
      </c>
      <c r="L126" s="126">
        <f t="shared" si="3"/>
        <v>4.2042916666649538E-4</v>
      </c>
    </row>
    <row r="127" spans="1:12" ht="14.25" x14ac:dyDescent="0.2">
      <c r="A127" s="10">
        <v>42125</v>
      </c>
      <c r="B127" s="267">
        <v>0</v>
      </c>
      <c r="C127" s="271">
        <v>0</v>
      </c>
      <c r="D127" s="275">
        <v>8.6099999999999996E-3</v>
      </c>
      <c r="E127" s="271">
        <v>12.8</v>
      </c>
      <c r="F127" s="267">
        <v>7420</v>
      </c>
      <c r="G127" s="301">
        <v>8.6099999999999996E-3</v>
      </c>
      <c r="H127" s="205">
        <v>7420</v>
      </c>
      <c r="I127" s="267">
        <v>0</v>
      </c>
      <c r="K127" s="125">
        <f t="shared" si="2"/>
        <v>0</v>
      </c>
      <c r="L127" s="126">
        <f t="shared" si="3"/>
        <v>0</v>
      </c>
    </row>
    <row r="128" spans="1:12" ht="14.25" x14ac:dyDescent="0.2">
      <c r="A128" s="10">
        <v>42126</v>
      </c>
      <c r="B128" s="267">
        <v>4.2042916666649538E-4</v>
      </c>
      <c r="C128" s="271">
        <v>8.3392125208299364E-4</v>
      </c>
      <c r="D128" s="275">
        <v>8.8000000000000005E-3</v>
      </c>
      <c r="E128" s="271">
        <v>12.9</v>
      </c>
      <c r="F128" s="267">
        <v>7340</v>
      </c>
      <c r="G128" s="301">
        <v>8.8000000000000005E-3</v>
      </c>
      <c r="H128" s="205">
        <v>7340</v>
      </c>
      <c r="I128" s="267">
        <v>1.9946062075821874E-5</v>
      </c>
      <c r="K128" s="125">
        <f t="shared" si="2"/>
        <v>3.6997766666651597E-6</v>
      </c>
      <c r="L128" s="126">
        <f t="shared" si="3"/>
        <v>4.2042916666649538E-4</v>
      </c>
    </row>
    <row r="129" spans="1:12" ht="14.25" x14ac:dyDescent="0.2">
      <c r="A129" s="10">
        <v>42127</v>
      </c>
      <c r="B129" s="267">
        <v>0</v>
      </c>
      <c r="C129" s="271">
        <v>0</v>
      </c>
      <c r="D129" s="275">
        <v>7.7200000000000003E-3</v>
      </c>
      <c r="E129" s="271">
        <v>12.8</v>
      </c>
      <c r="F129" s="267">
        <v>7330</v>
      </c>
      <c r="G129" s="301">
        <v>7.7200000000000003E-3</v>
      </c>
      <c r="H129" s="205">
        <v>7330</v>
      </c>
      <c r="I129" s="267">
        <v>0</v>
      </c>
      <c r="K129" s="125">
        <f t="shared" si="2"/>
        <v>0</v>
      </c>
      <c r="L129" s="126">
        <f t="shared" si="3"/>
        <v>0</v>
      </c>
    </row>
    <row r="130" spans="1:12" ht="14.25" x14ac:dyDescent="0.2">
      <c r="A130" s="10">
        <v>42128</v>
      </c>
      <c r="B130" s="267">
        <v>4.2042916666649538E-4</v>
      </c>
      <c r="C130" s="271">
        <v>8.3392125208299364E-4</v>
      </c>
      <c r="D130" s="275">
        <v>7.9699999999999997E-3</v>
      </c>
      <c r="E130" s="271">
        <v>12.7</v>
      </c>
      <c r="F130" s="267">
        <v>7340</v>
      </c>
      <c r="G130" s="301">
        <v>7.9699999999999997E-3</v>
      </c>
      <c r="H130" s="205">
        <v>7340</v>
      </c>
      <c r="I130" s="267">
        <v>1.8064785766397765E-5</v>
      </c>
      <c r="K130" s="125">
        <f t="shared" si="2"/>
        <v>3.3508204583319679E-6</v>
      </c>
      <c r="L130" s="126">
        <f t="shared" si="3"/>
        <v>4.2042916666649538E-4</v>
      </c>
    </row>
    <row r="131" spans="1:12" ht="14.25" x14ac:dyDescent="0.2">
      <c r="A131" s="10">
        <v>42129</v>
      </c>
      <c r="B131" s="267">
        <v>0</v>
      </c>
      <c r="C131" s="271">
        <v>0</v>
      </c>
      <c r="D131" s="275">
        <v>7.6099999999999996E-3</v>
      </c>
      <c r="E131" s="271">
        <v>12</v>
      </c>
      <c r="F131" s="267">
        <v>7510</v>
      </c>
      <c r="G131" s="301">
        <v>7.6099999999999996E-3</v>
      </c>
      <c r="H131" s="205">
        <v>7510</v>
      </c>
      <c r="I131" s="267">
        <v>0</v>
      </c>
      <c r="K131" s="125">
        <f t="shared" si="2"/>
        <v>0</v>
      </c>
      <c r="L131" s="126">
        <f t="shared" si="3"/>
        <v>0</v>
      </c>
    </row>
    <row r="132" spans="1:12" ht="14.25" x14ac:dyDescent="0.2">
      <c r="A132" s="10">
        <v>42130</v>
      </c>
      <c r="B132" s="267">
        <v>0</v>
      </c>
      <c r="C132" s="271">
        <v>0</v>
      </c>
      <c r="D132" s="275">
        <v>7.4200000000000004E-3</v>
      </c>
      <c r="E132" s="271">
        <v>12</v>
      </c>
      <c r="F132" s="267">
        <v>7530</v>
      </c>
      <c r="G132" s="301">
        <v>7.4200000000000004E-3</v>
      </c>
      <c r="H132" s="205">
        <v>7530</v>
      </c>
      <c r="I132" s="267">
        <v>0</v>
      </c>
      <c r="K132" s="125">
        <f t="shared" si="2"/>
        <v>0</v>
      </c>
      <c r="L132" s="126">
        <f t="shared" si="3"/>
        <v>0</v>
      </c>
    </row>
    <row r="133" spans="1:12" ht="14.25" x14ac:dyDescent="0.2">
      <c r="A133" s="10">
        <v>42131</v>
      </c>
      <c r="B133" s="267">
        <v>0</v>
      </c>
      <c r="C133" s="271">
        <v>0</v>
      </c>
      <c r="D133" s="275">
        <v>7.7799999999999996E-3</v>
      </c>
      <c r="E133" s="271">
        <v>11.9</v>
      </c>
      <c r="F133" s="267">
        <v>7510</v>
      </c>
      <c r="G133" s="301">
        <v>7.7799999999999996E-3</v>
      </c>
      <c r="H133" s="205">
        <v>7510</v>
      </c>
      <c r="I133" s="267">
        <v>0</v>
      </c>
      <c r="K133" s="125">
        <f t="shared" si="2"/>
        <v>0</v>
      </c>
      <c r="L133" s="126">
        <f t="shared" si="3"/>
        <v>0</v>
      </c>
    </row>
    <row r="134" spans="1:12" ht="14.25" x14ac:dyDescent="0.2">
      <c r="A134" s="10">
        <v>42132</v>
      </c>
      <c r="B134" s="267">
        <v>8.4085833333299076E-4</v>
      </c>
      <c r="C134" s="271">
        <v>1.6678425041659873E-3</v>
      </c>
      <c r="D134" s="275">
        <v>7.2500000000000004E-3</v>
      </c>
      <c r="E134" s="271">
        <v>11.9</v>
      </c>
      <c r="F134" s="267">
        <v>7470</v>
      </c>
      <c r="G134" s="301">
        <v>7.2500000000000004E-3</v>
      </c>
      <c r="H134" s="205">
        <v>7470</v>
      </c>
      <c r="I134" s="267">
        <v>3.2865670465842863E-5</v>
      </c>
      <c r="K134" s="125">
        <f t="shared" si="2"/>
        <v>6.096222916664183E-6</v>
      </c>
      <c r="L134" s="126">
        <f t="shared" si="3"/>
        <v>8.4085833333299076E-4</v>
      </c>
    </row>
    <row r="135" spans="1:12" ht="14.25" x14ac:dyDescent="0.2">
      <c r="A135" s="10">
        <v>42133</v>
      </c>
      <c r="B135" s="267">
        <v>0</v>
      </c>
      <c r="C135" s="271">
        <v>0</v>
      </c>
      <c r="D135" s="275">
        <v>7.1399999999999996E-3</v>
      </c>
      <c r="E135" s="271">
        <v>12</v>
      </c>
      <c r="F135" s="267">
        <v>7450</v>
      </c>
      <c r="G135" s="301">
        <v>7.1399999999999996E-3</v>
      </c>
      <c r="H135" s="205">
        <v>7450</v>
      </c>
      <c r="I135" s="267">
        <v>0</v>
      </c>
      <c r="K135" s="125">
        <f t="shared" si="2"/>
        <v>0</v>
      </c>
      <c r="L135" s="126">
        <f t="shared" si="3"/>
        <v>0</v>
      </c>
    </row>
    <row r="136" spans="1:12" ht="14.25" x14ac:dyDescent="0.2">
      <c r="A136" s="10">
        <v>42134</v>
      </c>
      <c r="B136" s="267">
        <v>0</v>
      </c>
      <c r="C136" s="271">
        <v>0</v>
      </c>
      <c r="D136" s="275">
        <v>7.1000000000000004E-3</v>
      </c>
      <c r="E136" s="271">
        <v>12</v>
      </c>
      <c r="F136" s="267">
        <v>7500</v>
      </c>
      <c r="G136" s="301">
        <v>7.1000000000000004E-3</v>
      </c>
      <c r="H136" s="205">
        <v>7500</v>
      </c>
      <c r="I136" s="267">
        <v>0</v>
      </c>
      <c r="K136" s="125">
        <f t="shared" ref="K136:K199" si="4">B136*G136</f>
        <v>0</v>
      </c>
      <c r="L136" s="126">
        <f t="shared" ref="L136:L199" si="5">B136</f>
        <v>0</v>
      </c>
    </row>
    <row r="137" spans="1:12" ht="14.25" x14ac:dyDescent="0.2">
      <c r="A137" s="10">
        <v>42135</v>
      </c>
      <c r="B137" s="267">
        <v>0</v>
      </c>
      <c r="C137" s="271">
        <v>0</v>
      </c>
      <c r="D137" s="275">
        <v>7.1300000000000001E-3</v>
      </c>
      <c r="E137" s="271">
        <v>12</v>
      </c>
      <c r="F137" s="267">
        <v>7540</v>
      </c>
      <c r="G137" s="301">
        <v>7.1300000000000001E-3</v>
      </c>
      <c r="H137" s="205">
        <v>7540</v>
      </c>
      <c r="I137" s="267">
        <v>0</v>
      </c>
      <c r="K137" s="125">
        <f t="shared" si="4"/>
        <v>0</v>
      </c>
      <c r="L137" s="126">
        <f t="shared" si="5"/>
        <v>0</v>
      </c>
    </row>
    <row r="138" spans="1:12" ht="14.25" x14ac:dyDescent="0.2">
      <c r="A138" s="10">
        <v>42136</v>
      </c>
      <c r="B138" s="267">
        <v>0</v>
      </c>
      <c r="C138" s="271">
        <v>0</v>
      </c>
      <c r="D138" s="303"/>
      <c r="E138" s="304"/>
      <c r="F138" s="305"/>
      <c r="G138" s="301">
        <v>7.195E-3</v>
      </c>
      <c r="H138" s="205">
        <v>7655</v>
      </c>
      <c r="I138" s="267">
        <v>0</v>
      </c>
      <c r="K138" s="125">
        <f t="shared" si="4"/>
        <v>0</v>
      </c>
      <c r="L138" s="126">
        <f t="shared" si="5"/>
        <v>0</v>
      </c>
    </row>
    <row r="139" spans="1:12" ht="14.25" x14ac:dyDescent="0.2">
      <c r="A139" s="10">
        <v>42137</v>
      </c>
      <c r="B139" s="267">
        <v>0</v>
      </c>
      <c r="C139" s="271">
        <v>0</v>
      </c>
      <c r="D139" s="275">
        <v>7.26E-3</v>
      </c>
      <c r="E139" s="271">
        <v>12.8</v>
      </c>
      <c r="F139" s="267">
        <v>7770</v>
      </c>
      <c r="G139" s="301">
        <v>7.26E-3</v>
      </c>
      <c r="H139" s="205">
        <v>7770</v>
      </c>
      <c r="I139" s="267">
        <v>0</v>
      </c>
      <c r="K139" s="125">
        <f t="shared" si="4"/>
        <v>0</v>
      </c>
      <c r="L139" s="126">
        <f t="shared" si="5"/>
        <v>0</v>
      </c>
    </row>
    <row r="140" spans="1:12" ht="14.25" x14ac:dyDescent="0.2">
      <c r="A140" s="10">
        <v>42138</v>
      </c>
      <c r="B140" s="267">
        <v>0</v>
      </c>
      <c r="C140" s="271">
        <v>0</v>
      </c>
      <c r="D140" s="275">
        <v>6.8599999999999998E-3</v>
      </c>
      <c r="E140" s="271">
        <v>12.7</v>
      </c>
      <c r="F140" s="267">
        <v>7800</v>
      </c>
      <c r="G140" s="301">
        <v>6.8599999999999998E-3</v>
      </c>
      <c r="H140" s="205">
        <v>7800</v>
      </c>
      <c r="I140" s="267">
        <v>0</v>
      </c>
      <c r="K140" s="125">
        <f t="shared" si="4"/>
        <v>0</v>
      </c>
      <c r="L140" s="126">
        <f t="shared" si="5"/>
        <v>0</v>
      </c>
    </row>
    <row r="141" spans="1:12" ht="14.25" x14ac:dyDescent="0.2">
      <c r="A141" s="10">
        <v>42139</v>
      </c>
      <c r="B141" s="267">
        <v>0</v>
      </c>
      <c r="C141" s="271">
        <v>0</v>
      </c>
      <c r="D141" s="275">
        <v>6.8700000000000002E-3</v>
      </c>
      <c r="E141" s="271">
        <v>12.8</v>
      </c>
      <c r="F141" s="267">
        <v>7810</v>
      </c>
      <c r="G141" s="301">
        <v>6.8700000000000002E-3</v>
      </c>
      <c r="H141" s="205">
        <v>7810</v>
      </c>
      <c r="I141" s="267">
        <v>0</v>
      </c>
      <c r="K141" s="125">
        <f t="shared" si="4"/>
        <v>0</v>
      </c>
      <c r="L141" s="126">
        <f t="shared" si="5"/>
        <v>0</v>
      </c>
    </row>
    <row r="142" spans="1:12" ht="14.25" x14ac:dyDescent="0.2">
      <c r="A142" s="10">
        <v>42140</v>
      </c>
      <c r="B142" s="267">
        <v>0</v>
      </c>
      <c r="C142" s="271">
        <v>0</v>
      </c>
      <c r="D142" s="275">
        <v>6.7999999999999996E-3</v>
      </c>
      <c r="E142" s="271">
        <v>13</v>
      </c>
      <c r="F142" s="267">
        <v>7830</v>
      </c>
      <c r="G142" s="301">
        <v>6.7999999999999996E-3</v>
      </c>
      <c r="H142" s="205">
        <v>7830</v>
      </c>
      <c r="I142" s="267">
        <v>0</v>
      </c>
      <c r="K142" s="125">
        <f t="shared" si="4"/>
        <v>0</v>
      </c>
      <c r="L142" s="126">
        <f t="shared" si="5"/>
        <v>0</v>
      </c>
    </row>
    <row r="143" spans="1:12" ht="14.25" x14ac:dyDescent="0.2">
      <c r="A143" s="10">
        <v>42141</v>
      </c>
      <c r="B143" s="267">
        <v>0</v>
      </c>
      <c r="C143" s="271">
        <v>0</v>
      </c>
      <c r="D143" s="275">
        <v>6.6899999999999998E-3</v>
      </c>
      <c r="E143" s="271">
        <v>13</v>
      </c>
      <c r="F143" s="267">
        <v>7820</v>
      </c>
      <c r="G143" s="301">
        <v>6.6899999999999998E-3</v>
      </c>
      <c r="H143" s="205">
        <v>7820</v>
      </c>
      <c r="I143" s="267">
        <v>0</v>
      </c>
      <c r="K143" s="125">
        <f t="shared" si="4"/>
        <v>0</v>
      </c>
      <c r="L143" s="126">
        <f t="shared" si="5"/>
        <v>0</v>
      </c>
    </row>
    <row r="144" spans="1:12" ht="14.25" x14ac:dyDescent="0.2">
      <c r="A144" s="10">
        <v>42142</v>
      </c>
      <c r="B144" s="267">
        <v>0</v>
      </c>
      <c r="C144" s="271">
        <v>0</v>
      </c>
      <c r="D144" s="275">
        <v>6.7200000000000003E-3</v>
      </c>
      <c r="E144" s="271">
        <v>13</v>
      </c>
      <c r="F144" s="267">
        <v>7840</v>
      </c>
      <c r="G144" s="301">
        <v>6.7200000000000003E-3</v>
      </c>
      <c r="H144" s="205">
        <v>7840</v>
      </c>
      <c r="I144" s="267">
        <v>0</v>
      </c>
      <c r="K144" s="125">
        <f t="shared" si="4"/>
        <v>0</v>
      </c>
      <c r="L144" s="126">
        <f t="shared" si="5"/>
        <v>0</v>
      </c>
    </row>
    <row r="145" spans="1:12" ht="14.25" x14ac:dyDescent="0.2">
      <c r="A145" s="10">
        <v>42143</v>
      </c>
      <c r="B145" s="267">
        <v>0</v>
      </c>
      <c r="C145" s="271">
        <v>0</v>
      </c>
      <c r="D145" s="275">
        <v>6.6100000000000004E-3</v>
      </c>
      <c r="E145" s="271">
        <v>13</v>
      </c>
      <c r="F145" s="267">
        <v>7830</v>
      </c>
      <c r="G145" s="301">
        <v>6.6100000000000004E-3</v>
      </c>
      <c r="H145" s="205">
        <v>7830</v>
      </c>
      <c r="I145" s="267">
        <v>0</v>
      </c>
      <c r="K145" s="125">
        <f t="shared" si="4"/>
        <v>0</v>
      </c>
      <c r="L145" s="126">
        <f t="shared" si="5"/>
        <v>0</v>
      </c>
    </row>
    <row r="146" spans="1:12" ht="14.25" x14ac:dyDescent="0.2">
      <c r="A146" s="10">
        <v>42144</v>
      </c>
      <c r="B146" s="267">
        <v>0</v>
      </c>
      <c r="C146" s="271">
        <v>0</v>
      </c>
      <c r="D146" s="275">
        <v>6.5100000000000002E-3</v>
      </c>
      <c r="E146" s="271">
        <v>13.5</v>
      </c>
      <c r="F146" s="267">
        <v>7940</v>
      </c>
      <c r="G146" s="301">
        <v>6.5100000000000002E-3</v>
      </c>
      <c r="H146" s="205">
        <v>7940</v>
      </c>
      <c r="I146" s="267">
        <v>0</v>
      </c>
      <c r="K146" s="125">
        <f t="shared" si="4"/>
        <v>0</v>
      </c>
      <c r="L146" s="126">
        <f t="shared" si="5"/>
        <v>0</v>
      </c>
    </row>
    <row r="147" spans="1:12" ht="14.25" x14ac:dyDescent="0.2">
      <c r="A147" s="10">
        <v>42145</v>
      </c>
      <c r="B147" s="267">
        <v>0</v>
      </c>
      <c r="C147" s="271">
        <v>0</v>
      </c>
      <c r="D147" s="275">
        <v>6.1900000000000002E-3</v>
      </c>
      <c r="E147" s="271">
        <v>13.8</v>
      </c>
      <c r="F147" s="267">
        <v>8090</v>
      </c>
      <c r="G147" s="301">
        <v>6.1900000000000002E-3</v>
      </c>
      <c r="H147" s="205">
        <v>8090</v>
      </c>
      <c r="I147" s="267">
        <v>0</v>
      </c>
      <c r="K147" s="125">
        <f t="shared" si="4"/>
        <v>0</v>
      </c>
      <c r="L147" s="126">
        <f t="shared" si="5"/>
        <v>0</v>
      </c>
    </row>
    <row r="148" spans="1:12" ht="14.25" x14ac:dyDescent="0.2">
      <c r="A148" s="10">
        <v>42146</v>
      </c>
      <c r="B148" s="267">
        <v>0</v>
      </c>
      <c r="C148" s="271">
        <v>0</v>
      </c>
      <c r="D148" s="275">
        <v>6.3699999999999998E-3</v>
      </c>
      <c r="E148" s="271">
        <v>13.8</v>
      </c>
      <c r="F148" s="267">
        <v>8090</v>
      </c>
      <c r="G148" s="301">
        <v>6.3699999999999998E-3</v>
      </c>
      <c r="H148" s="205">
        <v>8090</v>
      </c>
      <c r="I148" s="267">
        <v>0</v>
      </c>
      <c r="K148" s="125">
        <f t="shared" si="4"/>
        <v>0</v>
      </c>
      <c r="L148" s="126">
        <f t="shared" si="5"/>
        <v>0</v>
      </c>
    </row>
    <row r="149" spans="1:12" ht="14.25" x14ac:dyDescent="0.2">
      <c r="A149" s="10">
        <v>42147</v>
      </c>
      <c r="B149" s="267">
        <v>0</v>
      </c>
      <c r="C149" s="271">
        <v>0</v>
      </c>
      <c r="D149" s="275">
        <v>6.3E-3</v>
      </c>
      <c r="E149" s="271">
        <v>13.8</v>
      </c>
      <c r="F149" s="267">
        <v>8130</v>
      </c>
      <c r="G149" s="301">
        <v>6.3E-3</v>
      </c>
      <c r="H149" s="205">
        <v>8130</v>
      </c>
      <c r="I149" s="267">
        <v>0</v>
      </c>
      <c r="K149" s="125">
        <f t="shared" si="4"/>
        <v>0</v>
      </c>
      <c r="L149" s="126">
        <f t="shared" si="5"/>
        <v>0</v>
      </c>
    </row>
    <row r="150" spans="1:12" ht="14.25" x14ac:dyDescent="0.2">
      <c r="A150" s="10">
        <v>42148</v>
      </c>
      <c r="B150" s="267">
        <v>0</v>
      </c>
      <c r="C150" s="271">
        <v>0</v>
      </c>
      <c r="D150" s="275">
        <v>6.5399999999999998E-3</v>
      </c>
      <c r="E150" s="271">
        <v>14</v>
      </c>
      <c r="F150" s="267">
        <v>8190</v>
      </c>
      <c r="G150" s="301">
        <v>6.5399999999999998E-3</v>
      </c>
      <c r="H150" s="205">
        <v>8190</v>
      </c>
      <c r="I150" s="267">
        <v>0</v>
      </c>
      <c r="K150" s="125">
        <f t="shared" si="4"/>
        <v>0</v>
      </c>
      <c r="L150" s="126">
        <f t="shared" si="5"/>
        <v>0</v>
      </c>
    </row>
    <row r="151" spans="1:12" ht="14.25" x14ac:dyDescent="0.2">
      <c r="A151" s="10">
        <v>42149</v>
      </c>
      <c r="B151" s="267">
        <v>0</v>
      </c>
      <c r="C151" s="271">
        <v>0</v>
      </c>
      <c r="D151" s="275">
        <v>6.4400000000000004E-3</v>
      </c>
      <c r="E151" s="271">
        <v>13.7</v>
      </c>
      <c r="F151" s="267">
        <v>8120</v>
      </c>
      <c r="G151" s="301">
        <v>6.4400000000000004E-3</v>
      </c>
      <c r="H151" s="205">
        <v>8120</v>
      </c>
      <c r="I151" s="267">
        <v>0</v>
      </c>
      <c r="K151" s="125">
        <f t="shared" si="4"/>
        <v>0</v>
      </c>
      <c r="L151" s="126">
        <f t="shared" si="5"/>
        <v>0</v>
      </c>
    </row>
    <row r="152" spans="1:12" ht="14.25" x14ac:dyDescent="0.2">
      <c r="A152" s="10">
        <v>42150</v>
      </c>
      <c r="B152" s="267">
        <v>0</v>
      </c>
      <c r="C152" s="271">
        <v>0</v>
      </c>
      <c r="D152" s="275">
        <v>6.7000000000000002E-3</v>
      </c>
      <c r="E152" s="271">
        <v>13.7</v>
      </c>
      <c r="F152" s="267">
        <v>8230</v>
      </c>
      <c r="G152" s="301">
        <v>6.7000000000000002E-3</v>
      </c>
      <c r="H152" s="205">
        <v>8230</v>
      </c>
      <c r="I152" s="267">
        <v>0</v>
      </c>
      <c r="K152" s="125">
        <f t="shared" si="4"/>
        <v>0</v>
      </c>
      <c r="L152" s="126">
        <f t="shared" si="5"/>
        <v>0</v>
      </c>
    </row>
    <row r="153" spans="1:12" ht="14.25" x14ac:dyDescent="0.2">
      <c r="A153" s="10">
        <v>42151</v>
      </c>
      <c r="B153" s="267">
        <v>0</v>
      </c>
      <c r="C153" s="271">
        <v>0</v>
      </c>
      <c r="D153" s="275">
        <v>6.9899999999999997E-3</v>
      </c>
      <c r="E153" s="271">
        <v>14.1</v>
      </c>
      <c r="F153" s="267">
        <v>8220</v>
      </c>
      <c r="G153" s="301">
        <v>6.9899999999999997E-3</v>
      </c>
      <c r="H153" s="205">
        <v>8220</v>
      </c>
      <c r="I153" s="267">
        <v>0</v>
      </c>
      <c r="K153" s="125">
        <f t="shared" si="4"/>
        <v>0</v>
      </c>
      <c r="L153" s="126">
        <f t="shared" si="5"/>
        <v>0</v>
      </c>
    </row>
    <row r="154" spans="1:12" ht="14.25" x14ac:dyDescent="0.2">
      <c r="A154" s="10">
        <v>42152</v>
      </c>
      <c r="B154" s="267">
        <v>0</v>
      </c>
      <c r="C154" s="271">
        <v>0</v>
      </c>
      <c r="D154" s="275">
        <v>6.45E-3</v>
      </c>
      <c r="E154" s="271">
        <v>14.4</v>
      </c>
      <c r="F154" s="267">
        <v>8220</v>
      </c>
      <c r="G154" s="301">
        <v>6.45E-3</v>
      </c>
      <c r="H154" s="205">
        <v>8220</v>
      </c>
      <c r="I154" s="267">
        <v>0</v>
      </c>
      <c r="K154" s="125">
        <f t="shared" si="4"/>
        <v>0</v>
      </c>
      <c r="L154" s="126">
        <f t="shared" si="5"/>
        <v>0</v>
      </c>
    </row>
    <row r="155" spans="1:12" ht="14.25" x14ac:dyDescent="0.2">
      <c r="A155" s="10">
        <v>42153</v>
      </c>
      <c r="B155" s="267">
        <v>0</v>
      </c>
      <c r="C155" s="271">
        <v>0</v>
      </c>
      <c r="D155" s="275">
        <v>6.5900000000000004E-3</v>
      </c>
      <c r="E155" s="271">
        <v>14.4</v>
      </c>
      <c r="F155" s="267">
        <v>8340</v>
      </c>
      <c r="G155" s="301">
        <v>6.5900000000000004E-3</v>
      </c>
      <c r="H155" s="205">
        <v>8340</v>
      </c>
      <c r="I155" s="267">
        <v>0</v>
      </c>
      <c r="K155" s="125">
        <f t="shared" si="4"/>
        <v>0</v>
      </c>
      <c r="L155" s="126">
        <f t="shared" si="5"/>
        <v>0</v>
      </c>
    </row>
    <row r="156" spans="1:12" ht="14.25" x14ac:dyDescent="0.2">
      <c r="A156" s="10">
        <v>42154</v>
      </c>
      <c r="B156" s="267">
        <v>0</v>
      </c>
      <c r="C156" s="271">
        <v>0</v>
      </c>
      <c r="D156" s="275">
        <v>6.7099999999999998E-3</v>
      </c>
      <c r="E156" s="271">
        <v>14.8</v>
      </c>
      <c r="F156" s="267">
        <v>8490</v>
      </c>
      <c r="G156" s="301">
        <v>6.7099999999999998E-3</v>
      </c>
      <c r="H156" s="205">
        <v>8490</v>
      </c>
      <c r="I156" s="267">
        <v>0</v>
      </c>
      <c r="K156" s="125">
        <f t="shared" si="4"/>
        <v>0</v>
      </c>
      <c r="L156" s="126">
        <f t="shared" si="5"/>
        <v>0</v>
      </c>
    </row>
    <row r="157" spans="1:12" ht="14.25" x14ac:dyDescent="0.2">
      <c r="A157" s="10">
        <v>42155</v>
      </c>
      <c r="B157" s="267">
        <v>0</v>
      </c>
      <c r="C157" s="271">
        <v>0</v>
      </c>
      <c r="D157" s="275">
        <v>6.8900000000000003E-3</v>
      </c>
      <c r="E157" s="271">
        <v>14.3</v>
      </c>
      <c r="F157" s="267">
        <v>8320</v>
      </c>
      <c r="G157" s="301">
        <v>6.8900000000000003E-3</v>
      </c>
      <c r="H157" s="205">
        <v>8320</v>
      </c>
      <c r="I157" s="267">
        <v>0</v>
      </c>
      <c r="K157" s="125">
        <f t="shared" si="4"/>
        <v>0</v>
      </c>
      <c r="L157" s="126">
        <f t="shared" si="5"/>
        <v>0</v>
      </c>
    </row>
    <row r="158" spans="1:12" ht="14.25" x14ac:dyDescent="0.2">
      <c r="A158" s="10">
        <v>42156</v>
      </c>
      <c r="B158" s="267">
        <v>0</v>
      </c>
      <c r="C158" s="271">
        <v>0</v>
      </c>
      <c r="D158" s="275">
        <v>7.0400000000000003E-3</v>
      </c>
      <c r="E158" s="271">
        <v>14.3</v>
      </c>
      <c r="F158" s="267">
        <v>8250</v>
      </c>
      <c r="G158" s="301">
        <v>7.0400000000000003E-3</v>
      </c>
      <c r="H158" s="205">
        <v>8250</v>
      </c>
      <c r="I158" s="267">
        <v>0</v>
      </c>
      <c r="K158" s="125">
        <f t="shared" si="4"/>
        <v>0</v>
      </c>
      <c r="L158" s="126">
        <f t="shared" si="5"/>
        <v>0</v>
      </c>
    </row>
    <row r="159" spans="1:12" ht="14.25" x14ac:dyDescent="0.2">
      <c r="A159" s="10">
        <v>42157</v>
      </c>
      <c r="B159" s="267">
        <v>0</v>
      </c>
      <c r="C159" s="271">
        <v>0</v>
      </c>
      <c r="D159" s="275">
        <v>6.94E-3</v>
      </c>
      <c r="E159" s="271">
        <v>14.7</v>
      </c>
      <c r="F159" s="267">
        <v>8520</v>
      </c>
      <c r="G159" s="301">
        <v>6.94E-3</v>
      </c>
      <c r="H159" s="205">
        <v>8520</v>
      </c>
      <c r="I159" s="267">
        <v>0</v>
      </c>
      <c r="K159" s="125">
        <f t="shared" si="4"/>
        <v>0</v>
      </c>
      <c r="L159" s="126">
        <f t="shared" si="5"/>
        <v>0</v>
      </c>
    </row>
    <row r="160" spans="1:12" ht="14.25" x14ac:dyDescent="0.2">
      <c r="A160" s="10">
        <v>42158</v>
      </c>
      <c r="B160" s="267">
        <v>0</v>
      </c>
      <c r="C160" s="271">
        <v>0</v>
      </c>
      <c r="D160" s="275">
        <v>6.2899999999999996E-3</v>
      </c>
      <c r="E160" s="271">
        <v>14.9</v>
      </c>
      <c r="F160" s="267">
        <v>8610</v>
      </c>
      <c r="G160" s="301">
        <v>6.2899999999999996E-3</v>
      </c>
      <c r="H160" s="205">
        <v>8610</v>
      </c>
      <c r="I160" s="267">
        <v>0</v>
      </c>
      <c r="K160" s="125">
        <f t="shared" si="4"/>
        <v>0</v>
      </c>
      <c r="L160" s="126">
        <f t="shared" si="5"/>
        <v>0</v>
      </c>
    </row>
    <row r="161" spans="1:12" ht="14.25" x14ac:dyDescent="0.2">
      <c r="A161" s="10">
        <v>42159</v>
      </c>
      <c r="B161" s="267">
        <v>0</v>
      </c>
      <c r="C161" s="271">
        <v>0</v>
      </c>
      <c r="D161" s="275">
        <v>6.7799999999999996E-3</v>
      </c>
      <c r="E161" s="271">
        <v>15.1</v>
      </c>
      <c r="F161" s="267">
        <v>7710</v>
      </c>
      <c r="G161" s="301">
        <v>6.7799999999999996E-3</v>
      </c>
      <c r="H161" s="205">
        <v>7710</v>
      </c>
      <c r="I161" s="267">
        <v>0</v>
      </c>
      <c r="K161" s="125">
        <f t="shared" si="4"/>
        <v>0</v>
      </c>
      <c r="L161" s="126">
        <f t="shared" si="5"/>
        <v>0</v>
      </c>
    </row>
    <row r="162" spans="1:12" ht="14.25" x14ac:dyDescent="0.2">
      <c r="A162" s="10">
        <v>42160</v>
      </c>
      <c r="B162" s="267">
        <v>0</v>
      </c>
      <c r="C162" s="271">
        <v>0</v>
      </c>
      <c r="D162" s="275">
        <v>6.4900000000000001E-3</v>
      </c>
      <c r="E162" s="271">
        <v>15.2</v>
      </c>
      <c r="F162" s="267">
        <v>8690</v>
      </c>
      <c r="G162" s="301">
        <v>6.4900000000000001E-3</v>
      </c>
      <c r="H162" s="205">
        <v>8690</v>
      </c>
      <c r="I162" s="267">
        <v>0</v>
      </c>
      <c r="K162" s="125">
        <f t="shared" si="4"/>
        <v>0</v>
      </c>
      <c r="L162" s="126">
        <f t="shared" si="5"/>
        <v>0</v>
      </c>
    </row>
    <row r="163" spans="1:12" ht="14.25" x14ac:dyDescent="0.2">
      <c r="A163" s="10">
        <v>42161</v>
      </c>
      <c r="B163" s="267">
        <v>0</v>
      </c>
      <c r="C163" s="271">
        <v>0</v>
      </c>
      <c r="D163" s="275">
        <v>6.6800000000000002E-3</v>
      </c>
      <c r="E163" s="271">
        <v>15.3</v>
      </c>
      <c r="F163" s="267">
        <v>8760</v>
      </c>
      <c r="G163" s="301">
        <v>6.6800000000000002E-3</v>
      </c>
      <c r="H163" s="205">
        <v>8760</v>
      </c>
      <c r="I163" s="267">
        <v>0</v>
      </c>
      <c r="K163" s="125">
        <f t="shared" si="4"/>
        <v>0</v>
      </c>
      <c r="L163" s="126">
        <f t="shared" si="5"/>
        <v>0</v>
      </c>
    </row>
    <row r="164" spans="1:12" ht="14.25" x14ac:dyDescent="0.2">
      <c r="A164" s="10">
        <v>42162</v>
      </c>
      <c r="B164" s="267">
        <v>0</v>
      </c>
      <c r="C164" s="271">
        <v>0</v>
      </c>
      <c r="D164" s="275">
        <v>6.7499999999999999E-3</v>
      </c>
      <c r="E164" s="271">
        <v>15.5</v>
      </c>
      <c r="F164" s="267">
        <v>8780</v>
      </c>
      <c r="G164" s="301">
        <v>6.7499999999999999E-3</v>
      </c>
      <c r="H164" s="205">
        <v>8780</v>
      </c>
      <c r="I164" s="267">
        <v>0</v>
      </c>
      <c r="K164" s="125">
        <f t="shared" si="4"/>
        <v>0</v>
      </c>
      <c r="L164" s="126">
        <f t="shared" si="5"/>
        <v>0</v>
      </c>
    </row>
    <row r="165" spans="1:12" ht="14.25" x14ac:dyDescent="0.2">
      <c r="A165" s="10">
        <v>42163</v>
      </c>
      <c r="B165" s="267">
        <v>0</v>
      </c>
      <c r="C165" s="271">
        <v>0</v>
      </c>
      <c r="D165" s="275">
        <v>6.5300000000000002E-3</v>
      </c>
      <c r="E165" s="271">
        <v>15.3</v>
      </c>
      <c r="F165" s="267">
        <v>8750</v>
      </c>
      <c r="G165" s="301">
        <v>6.5300000000000002E-3</v>
      </c>
      <c r="H165" s="205">
        <v>8750</v>
      </c>
      <c r="I165" s="267">
        <v>0</v>
      </c>
      <c r="K165" s="125">
        <f t="shared" si="4"/>
        <v>0</v>
      </c>
      <c r="L165" s="126">
        <f t="shared" si="5"/>
        <v>0</v>
      </c>
    </row>
    <row r="166" spans="1:12" ht="14.25" x14ac:dyDescent="0.2">
      <c r="A166" s="10">
        <v>42164</v>
      </c>
      <c r="B166" s="267">
        <v>0</v>
      </c>
      <c r="C166" s="271">
        <v>0</v>
      </c>
      <c r="D166" s="275">
        <v>6.8599999999999998E-3</v>
      </c>
      <c r="E166" s="271">
        <v>15.5</v>
      </c>
      <c r="F166" s="267">
        <v>8830</v>
      </c>
      <c r="G166" s="301">
        <v>6.8599999999999998E-3</v>
      </c>
      <c r="H166" s="205">
        <v>8830</v>
      </c>
      <c r="I166" s="267">
        <v>0</v>
      </c>
      <c r="K166" s="125">
        <f t="shared" si="4"/>
        <v>0</v>
      </c>
      <c r="L166" s="126">
        <f t="shared" si="5"/>
        <v>0</v>
      </c>
    </row>
    <row r="167" spans="1:12" ht="14.25" x14ac:dyDescent="0.2">
      <c r="A167" s="10">
        <v>42165</v>
      </c>
      <c r="B167" s="267">
        <v>0</v>
      </c>
      <c r="C167" s="271">
        <v>0</v>
      </c>
      <c r="D167" s="275">
        <v>7.2500000000000004E-3</v>
      </c>
      <c r="E167" s="271">
        <v>16.600000000000001</v>
      </c>
      <c r="F167" s="267">
        <v>9470</v>
      </c>
      <c r="G167" s="301">
        <v>7.2500000000000004E-3</v>
      </c>
      <c r="H167" s="205">
        <v>9470</v>
      </c>
      <c r="I167" s="267">
        <v>0</v>
      </c>
      <c r="K167" s="125">
        <f t="shared" si="4"/>
        <v>0</v>
      </c>
      <c r="L167" s="126">
        <f t="shared" si="5"/>
        <v>0</v>
      </c>
    </row>
    <row r="168" spans="1:12" ht="14.25" x14ac:dyDescent="0.2">
      <c r="A168" s="10">
        <v>42166</v>
      </c>
      <c r="B168" s="267">
        <v>0</v>
      </c>
      <c r="C168" s="271">
        <v>0</v>
      </c>
      <c r="D168" s="275">
        <v>7.4999999999999997E-3</v>
      </c>
      <c r="E168" s="271">
        <v>16.7</v>
      </c>
      <c r="F168" s="267">
        <v>9450</v>
      </c>
      <c r="G168" s="301">
        <v>7.4999999999999997E-3</v>
      </c>
      <c r="H168" s="205">
        <v>9450</v>
      </c>
      <c r="I168" s="267">
        <v>0</v>
      </c>
      <c r="K168" s="125">
        <f t="shared" si="4"/>
        <v>0</v>
      </c>
      <c r="L168" s="126">
        <f t="shared" si="5"/>
        <v>0</v>
      </c>
    </row>
    <row r="169" spans="1:12" ht="14.25" x14ac:dyDescent="0.2">
      <c r="A169" s="10">
        <v>42167</v>
      </c>
      <c r="B169" s="267">
        <v>0</v>
      </c>
      <c r="C169" s="271">
        <v>0</v>
      </c>
      <c r="D169" s="275">
        <v>7.7999999999999996E-3</v>
      </c>
      <c r="E169" s="271">
        <v>16.600000000000001</v>
      </c>
      <c r="F169" s="267">
        <v>9430</v>
      </c>
      <c r="G169" s="301">
        <v>7.7999999999999996E-3</v>
      </c>
      <c r="H169" s="205">
        <v>9430</v>
      </c>
      <c r="I169" s="267">
        <v>0</v>
      </c>
      <c r="K169" s="125">
        <f t="shared" si="4"/>
        <v>0</v>
      </c>
      <c r="L169" s="126">
        <f t="shared" si="5"/>
        <v>0</v>
      </c>
    </row>
    <row r="170" spans="1:12" ht="14.25" x14ac:dyDescent="0.2">
      <c r="A170" s="10">
        <v>42168</v>
      </c>
      <c r="B170" s="267">
        <v>0</v>
      </c>
      <c r="C170" s="271">
        <v>0</v>
      </c>
      <c r="D170" s="275">
        <v>7.0299999999999998E-3</v>
      </c>
      <c r="E170" s="271">
        <v>16.8</v>
      </c>
      <c r="F170" s="267">
        <v>9550</v>
      </c>
      <c r="G170" s="301">
        <v>7.0299999999999998E-3</v>
      </c>
      <c r="H170" s="205">
        <v>9550</v>
      </c>
      <c r="I170" s="267">
        <v>0</v>
      </c>
      <c r="K170" s="125">
        <f t="shared" si="4"/>
        <v>0</v>
      </c>
      <c r="L170" s="126">
        <f t="shared" si="5"/>
        <v>0</v>
      </c>
    </row>
    <row r="171" spans="1:12" ht="14.25" x14ac:dyDescent="0.2">
      <c r="A171" s="10">
        <v>42169</v>
      </c>
      <c r="B171" s="267">
        <v>0</v>
      </c>
      <c r="C171" s="271">
        <v>0</v>
      </c>
      <c r="D171" s="275">
        <v>7.2399999999999999E-3</v>
      </c>
      <c r="E171" s="271">
        <v>16.8</v>
      </c>
      <c r="F171" s="267">
        <v>9500</v>
      </c>
      <c r="G171" s="301">
        <v>7.2399999999999999E-3</v>
      </c>
      <c r="H171" s="205">
        <v>9500</v>
      </c>
      <c r="I171" s="267">
        <v>0</v>
      </c>
      <c r="K171" s="125">
        <f t="shared" si="4"/>
        <v>0</v>
      </c>
      <c r="L171" s="126">
        <f t="shared" si="5"/>
        <v>0</v>
      </c>
    </row>
    <row r="172" spans="1:12" ht="14.25" x14ac:dyDescent="0.2">
      <c r="A172" s="10">
        <v>42170</v>
      </c>
      <c r="B172" s="267">
        <v>0</v>
      </c>
      <c r="C172" s="271">
        <v>0</v>
      </c>
      <c r="D172" s="275">
        <v>7.5300000000000002E-3</v>
      </c>
      <c r="E172" s="271">
        <v>16.8</v>
      </c>
      <c r="F172" s="267">
        <v>9520</v>
      </c>
      <c r="G172" s="301">
        <v>7.5300000000000002E-3</v>
      </c>
      <c r="H172" s="205">
        <v>9520</v>
      </c>
      <c r="I172" s="267">
        <v>0</v>
      </c>
      <c r="K172" s="125">
        <f t="shared" si="4"/>
        <v>0</v>
      </c>
      <c r="L172" s="126">
        <f t="shared" si="5"/>
        <v>0</v>
      </c>
    </row>
    <row r="173" spans="1:12" ht="14.25" x14ac:dyDescent="0.2">
      <c r="A173" s="10">
        <v>42171</v>
      </c>
      <c r="B173" s="267">
        <v>0</v>
      </c>
      <c r="C173" s="271">
        <v>0</v>
      </c>
      <c r="D173" s="275">
        <v>7.4999999999999997E-3</v>
      </c>
      <c r="E173" s="271">
        <v>16.899999999999999</v>
      </c>
      <c r="F173" s="267">
        <v>9510</v>
      </c>
      <c r="G173" s="301">
        <v>7.4999999999999997E-3</v>
      </c>
      <c r="H173" s="205">
        <v>9510</v>
      </c>
      <c r="I173" s="267">
        <v>0</v>
      </c>
      <c r="K173" s="125">
        <f t="shared" si="4"/>
        <v>0</v>
      </c>
      <c r="L173" s="126">
        <f t="shared" si="5"/>
        <v>0</v>
      </c>
    </row>
    <row r="174" spans="1:12" ht="14.25" x14ac:dyDescent="0.2">
      <c r="A174" s="10">
        <v>42172</v>
      </c>
      <c r="B174" s="267">
        <v>0</v>
      </c>
      <c r="C174" s="271">
        <v>0</v>
      </c>
      <c r="D174" s="275">
        <v>6.7799999999999996E-3</v>
      </c>
      <c r="E174" s="271">
        <v>17.100000000000001</v>
      </c>
      <c r="F174" s="267">
        <v>9610</v>
      </c>
      <c r="G174" s="301">
        <v>6.7799999999999996E-3</v>
      </c>
      <c r="H174" s="205">
        <v>9610</v>
      </c>
      <c r="I174" s="267">
        <v>0</v>
      </c>
      <c r="K174" s="125">
        <f t="shared" si="4"/>
        <v>0</v>
      </c>
      <c r="L174" s="126">
        <f t="shared" si="5"/>
        <v>0</v>
      </c>
    </row>
    <row r="175" spans="1:12" ht="14.25" x14ac:dyDescent="0.2">
      <c r="A175" s="10">
        <v>42173</v>
      </c>
      <c r="B175" s="267">
        <v>0</v>
      </c>
      <c r="C175" s="271">
        <v>0</v>
      </c>
      <c r="D175" s="275">
        <v>7.6699999999999997E-3</v>
      </c>
      <c r="E175" s="271">
        <v>18</v>
      </c>
      <c r="F175" s="267">
        <v>10000</v>
      </c>
      <c r="G175" s="301">
        <v>7.6699999999999997E-3</v>
      </c>
      <c r="H175" s="205">
        <v>10000</v>
      </c>
      <c r="I175" s="267">
        <v>0</v>
      </c>
      <c r="K175" s="125">
        <f t="shared" si="4"/>
        <v>0</v>
      </c>
      <c r="L175" s="126">
        <f t="shared" si="5"/>
        <v>0</v>
      </c>
    </row>
    <row r="176" spans="1:12" ht="14.25" x14ac:dyDescent="0.2">
      <c r="A176" s="10">
        <v>42174</v>
      </c>
      <c r="B176" s="267">
        <v>0</v>
      </c>
      <c r="C176" s="271">
        <v>0</v>
      </c>
      <c r="D176" s="275">
        <v>7.2100000000000003E-3</v>
      </c>
      <c r="E176" s="271">
        <v>18</v>
      </c>
      <c r="F176" s="267">
        <v>10000</v>
      </c>
      <c r="G176" s="301">
        <v>7.2100000000000003E-3</v>
      </c>
      <c r="H176" s="205">
        <v>10000</v>
      </c>
      <c r="I176" s="267">
        <v>0</v>
      </c>
      <c r="K176" s="125">
        <f t="shared" si="4"/>
        <v>0</v>
      </c>
      <c r="L176" s="126">
        <f t="shared" si="5"/>
        <v>0</v>
      </c>
    </row>
    <row r="177" spans="1:12" ht="14.25" x14ac:dyDescent="0.2">
      <c r="A177" s="10">
        <v>42175</v>
      </c>
      <c r="B177" s="267">
        <v>0</v>
      </c>
      <c r="C177" s="271">
        <v>0</v>
      </c>
      <c r="D177" s="275">
        <v>7.2199999999999999E-3</v>
      </c>
      <c r="E177" s="271">
        <v>18</v>
      </c>
      <c r="F177" s="267">
        <v>10000</v>
      </c>
      <c r="G177" s="301">
        <v>7.2199999999999999E-3</v>
      </c>
      <c r="H177" s="205">
        <v>10000</v>
      </c>
      <c r="I177" s="267">
        <v>0</v>
      </c>
      <c r="K177" s="125">
        <f t="shared" si="4"/>
        <v>0</v>
      </c>
      <c r="L177" s="126">
        <f t="shared" si="5"/>
        <v>0</v>
      </c>
    </row>
    <row r="178" spans="1:12" ht="14.25" x14ac:dyDescent="0.2">
      <c r="A178" s="10">
        <v>42176</v>
      </c>
      <c r="B178" s="267">
        <v>0</v>
      </c>
      <c r="C178" s="271">
        <v>0</v>
      </c>
      <c r="D178" s="275">
        <v>7.0899999999999999E-3</v>
      </c>
      <c r="E178" s="271">
        <v>17.100000000000001</v>
      </c>
      <c r="F178" s="267">
        <v>9890</v>
      </c>
      <c r="G178" s="301">
        <v>7.0899999999999999E-3</v>
      </c>
      <c r="H178" s="205">
        <v>9890</v>
      </c>
      <c r="I178" s="267">
        <v>0</v>
      </c>
      <c r="K178" s="125">
        <f t="shared" si="4"/>
        <v>0</v>
      </c>
      <c r="L178" s="126">
        <f t="shared" si="5"/>
        <v>0</v>
      </c>
    </row>
    <row r="179" spans="1:12" ht="14.25" x14ac:dyDescent="0.2">
      <c r="A179" s="10">
        <v>42177</v>
      </c>
      <c r="B179" s="267">
        <v>0</v>
      </c>
      <c r="C179" s="271">
        <v>0</v>
      </c>
      <c r="D179" s="275">
        <v>7.4999999999999997E-3</v>
      </c>
      <c r="E179" s="271">
        <v>17.600000000000001</v>
      </c>
      <c r="F179" s="267">
        <v>10100</v>
      </c>
      <c r="G179" s="301">
        <v>7.4999999999999997E-3</v>
      </c>
      <c r="H179" s="205">
        <v>10100</v>
      </c>
      <c r="I179" s="267">
        <v>0</v>
      </c>
      <c r="K179" s="125">
        <f t="shared" si="4"/>
        <v>0</v>
      </c>
      <c r="L179" s="126">
        <f t="shared" si="5"/>
        <v>0</v>
      </c>
    </row>
    <row r="180" spans="1:12" ht="14.25" x14ac:dyDescent="0.2">
      <c r="A180" s="10">
        <v>42178</v>
      </c>
      <c r="B180" s="267">
        <v>0</v>
      </c>
      <c r="C180" s="271">
        <v>0</v>
      </c>
      <c r="D180" s="275">
        <v>7.6600000000000001E-3</v>
      </c>
      <c r="E180" s="271">
        <v>17.3</v>
      </c>
      <c r="F180" s="267">
        <v>10100</v>
      </c>
      <c r="G180" s="301">
        <v>7.6600000000000001E-3</v>
      </c>
      <c r="H180" s="205">
        <v>10100</v>
      </c>
      <c r="I180" s="267">
        <v>0</v>
      </c>
      <c r="K180" s="125">
        <f t="shared" si="4"/>
        <v>0</v>
      </c>
      <c r="L180" s="126">
        <f t="shared" si="5"/>
        <v>0</v>
      </c>
    </row>
    <row r="181" spans="1:12" ht="14.25" x14ac:dyDescent="0.2">
      <c r="A181" s="10">
        <v>42179</v>
      </c>
      <c r="B181" s="267">
        <v>0</v>
      </c>
      <c r="C181" s="271">
        <v>0</v>
      </c>
      <c r="D181" s="275">
        <v>8.2799999999999992E-3</v>
      </c>
      <c r="E181" s="271">
        <v>19</v>
      </c>
      <c r="F181" s="267">
        <v>10800</v>
      </c>
      <c r="G181" s="301">
        <v>8.2799999999999992E-3</v>
      </c>
      <c r="H181" s="205">
        <v>10800</v>
      </c>
      <c r="I181" s="267">
        <v>0</v>
      </c>
      <c r="K181" s="125">
        <f t="shared" si="4"/>
        <v>0</v>
      </c>
      <c r="L181" s="126">
        <f t="shared" si="5"/>
        <v>0</v>
      </c>
    </row>
    <row r="182" spans="1:12" ht="14.25" x14ac:dyDescent="0.2">
      <c r="A182" s="10">
        <v>42180</v>
      </c>
      <c r="B182" s="267">
        <v>0</v>
      </c>
      <c r="C182" s="271">
        <v>0</v>
      </c>
      <c r="D182" s="275">
        <v>8.1600000000000006E-3</v>
      </c>
      <c r="E182" s="271">
        <v>19.2</v>
      </c>
      <c r="F182" s="267">
        <v>10800</v>
      </c>
      <c r="G182" s="301">
        <v>8.1600000000000006E-3</v>
      </c>
      <c r="H182" s="205">
        <v>10800</v>
      </c>
      <c r="I182" s="267">
        <v>0</v>
      </c>
      <c r="K182" s="125">
        <f t="shared" si="4"/>
        <v>0</v>
      </c>
      <c r="L182" s="126">
        <f t="shared" si="5"/>
        <v>0</v>
      </c>
    </row>
    <row r="183" spans="1:12" ht="14.25" x14ac:dyDescent="0.2">
      <c r="A183" s="10">
        <v>42181</v>
      </c>
      <c r="B183" s="267">
        <v>0</v>
      </c>
      <c r="C183" s="271">
        <v>0</v>
      </c>
      <c r="D183" s="275">
        <v>6.8500000000000002E-3</v>
      </c>
      <c r="E183" s="271">
        <v>19</v>
      </c>
      <c r="F183" s="267">
        <v>10700</v>
      </c>
      <c r="G183" s="301">
        <v>6.8500000000000002E-3</v>
      </c>
      <c r="H183" s="205">
        <v>10700</v>
      </c>
      <c r="I183" s="267">
        <v>0</v>
      </c>
      <c r="K183" s="125">
        <f t="shared" si="4"/>
        <v>0</v>
      </c>
      <c r="L183" s="126">
        <f t="shared" si="5"/>
        <v>0</v>
      </c>
    </row>
    <row r="184" spans="1:12" ht="14.25" x14ac:dyDescent="0.2">
      <c r="A184" s="10">
        <v>42182</v>
      </c>
      <c r="B184" s="267">
        <v>0</v>
      </c>
      <c r="C184" s="271">
        <v>0</v>
      </c>
      <c r="D184" s="275">
        <v>7.0699999999999999E-3</v>
      </c>
      <c r="E184" s="271">
        <v>18.899999999999999</v>
      </c>
      <c r="F184" s="267">
        <v>10600</v>
      </c>
      <c r="G184" s="301">
        <v>7.0699999999999999E-3</v>
      </c>
      <c r="H184" s="205">
        <v>10600</v>
      </c>
      <c r="I184" s="267">
        <v>0</v>
      </c>
      <c r="K184" s="125">
        <f t="shared" si="4"/>
        <v>0</v>
      </c>
      <c r="L184" s="126">
        <f t="shared" si="5"/>
        <v>0</v>
      </c>
    </row>
    <row r="185" spans="1:12" ht="14.25" x14ac:dyDescent="0.2">
      <c r="A185" s="10">
        <v>42183</v>
      </c>
      <c r="B185" s="267">
        <v>0</v>
      </c>
      <c r="C185" s="271">
        <v>0</v>
      </c>
      <c r="D185" s="275">
        <v>7.0899999999999999E-3</v>
      </c>
      <c r="E185" s="271">
        <v>19.100000000000001</v>
      </c>
      <c r="F185" s="267">
        <v>10700</v>
      </c>
      <c r="G185" s="301">
        <v>7.0899999999999999E-3</v>
      </c>
      <c r="H185" s="205">
        <v>10700</v>
      </c>
      <c r="I185" s="267">
        <v>0</v>
      </c>
      <c r="K185" s="125">
        <f t="shared" si="4"/>
        <v>0</v>
      </c>
      <c r="L185" s="126">
        <f t="shared" si="5"/>
        <v>0</v>
      </c>
    </row>
    <row r="186" spans="1:12" ht="14.25" x14ac:dyDescent="0.2">
      <c r="A186" s="10">
        <v>42184</v>
      </c>
      <c r="B186" s="267">
        <v>0</v>
      </c>
      <c r="C186" s="271">
        <v>0</v>
      </c>
      <c r="D186" s="275">
        <v>6.8300000000000001E-3</v>
      </c>
      <c r="E186" s="271">
        <v>18.899999999999999</v>
      </c>
      <c r="F186" s="267">
        <v>10700</v>
      </c>
      <c r="G186" s="301">
        <v>6.8300000000000001E-3</v>
      </c>
      <c r="H186" s="205">
        <v>10700</v>
      </c>
      <c r="I186" s="267">
        <v>0</v>
      </c>
      <c r="K186" s="125">
        <f t="shared" si="4"/>
        <v>0</v>
      </c>
      <c r="L186" s="126">
        <f t="shared" si="5"/>
        <v>0</v>
      </c>
    </row>
    <row r="187" spans="1:12" ht="14.25" x14ac:dyDescent="0.2">
      <c r="A187" s="10">
        <v>42185</v>
      </c>
      <c r="B187" s="267">
        <v>0</v>
      </c>
      <c r="C187" s="271">
        <v>0</v>
      </c>
      <c r="D187" s="275">
        <v>7.4599999999999996E-3</v>
      </c>
      <c r="E187" s="271">
        <v>18.899999999999999</v>
      </c>
      <c r="F187" s="267">
        <v>10700</v>
      </c>
      <c r="G187" s="301">
        <v>7.4599999999999996E-3</v>
      </c>
      <c r="H187" s="205">
        <v>10700</v>
      </c>
      <c r="I187" s="267">
        <v>0</v>
      </c>
      <c r="K187" s="125">
        <f t="shared" si="4"/>
        <v>0</v>
      </c>
      <c r="L187" s="126">
        <f t="shared" si="5"/>
        <v>0</v>
      </c>
    </row>
    <row r="188" spans="1:12" ht="14.25" x14ac:dyDescent="0.2">
      <c r="A188" s="10">
        <v>42186</v>
      </c>
      <c r="B188" s="267">
        <v>0</v>
      </c>
      <c r="C188" s="271">
        <v>0</v>
      </c>
      <c r="D188" s="275">
        <v>7.7099999999999998E-3</v>
      </c>
      <c r="E188" s="271">
        <v>20.2</v>
      </c>
      <c r="F188" s="267">
        <v>11600</v>
      </c>
      <c r="G188" s="301">
        <v>7.7099999999999998E-3</v>
      </c>
      <c r="H188" s="205">
        <v>11600</v>
      </c>
      <c r="I188" s="267">
        <v>0</v>
      </c>
      <c r="K188" s="125">
        <f t="shared" si="4"/>
        <v>0</v>
      </c>
      <c r="L188" s="126">
        <f t="shared" si="5"/>
        <v>0</v>
      </c>
    </row>
    <row r="189" spans="1:12" ht="14.25" x14ac:dyDescent="0.2">
      <c r="A189" s="10">
        <v>42187</v>
      </c>
      <c r="B189" s="267">
        <v>0</v>
      </c>
      <c r="C189" s="271">
        <v>0</v>
      </c>
      <c r="D189" s="275">
        <v>7.5599999999999999E-3</v>
      </c>
      <c r="E189" s="271">
        <v>20</v>
      </c>
      <c r="F189" s="267">
        <v>11500</v>
      </c>
      <c r="G189" s="301">
        <v>7.5599999999999999E-3</v>
      </c>
      <c r="H189" s="205">
        <v>11500</v>
      </c>
      <c r="I189" s="267">
        <v>0</v>
      </c>
      <c r="K189" s="125">
        <f t="shared" si="4"/>
        <v>0</v>
      </c>
      <c r="L189" s="126">
        <f t="shared" si="5"/>
        <v>0</v>
      </c>
    </row>
    <row r="190" spans="1:12" ht="14.25" x14ac:dyDescent="0.2">
      <c r="A190" s="10">
        <v>42188</v>
      </c>
      <c r="B190" s="267">
        <v>0</v>
      </c>
      <c r="C190" s="271">
        <v>0</v>
      </c>
      <c r="D190" s="275">
        <v>7.26E-3</v>
      </c>
      <c r="E190" s="271">
        <v>20.6</v>
      </c>
      <c r="F190" s="267">
        <v>11500</v>
      </c>
      <c r="G190" s="301">
        <v>7.26E-3</v>
      </c>
      <c r="H190" s="205">
        <v>11500</v>
      </c>
      <c r="I190" s="267">
        <v>0</v>
      </c>
      <c r="K190" s="125">
        <f t="shared" si="4"/>
        <v>0</v>
      </c>
      <c r="L190" s="126">
        <f t="shared" si="5"/>
        <v>0</v>
      </c>
    </row>
    <row r="191" spans="1:12" ht="14.25" x14ac:dyDescent="0.2">
      <c r="A191" s="10">
        <v>42189</v>
      </c>
      <c r="B191" s="267">
        <v>0</v>
      </c>
      <c r="C191" s="271">
        <v>0</v>
      </c>
      <c r="D191" s="275">
        <v>6.9699999999999996E-3</v>
      </c>
      <c r="E191" s="271">
        <v>20.8</v>
      </c>
      <c r="F191" s="267">
        <v>11500</v>
      </c>
      <c r="G191" s="301">
        <v>6.9699999999999996E-3</v>
      </c>
      <c r="H191" s="205">
        <v>11500</v>
      </c>
      <c r="I191" s="267">
        <v>0</v>
      </c>
      <c r="K191" s="125">
        <f t="shared" si="4"/>
        <v>0</v>
      </c>
      <c r="L191" s="126">
        <f t="shared" si="5"/>
        <v>0</v>
      </c>
    </row>
    <row r="192" spans="1:12" ht="14.25" x14ac:dyDescent="0.2">
      <c r="A192" s="10">
        <v>42190</v>
      </c>
      <c r="B192" s="267">
        <v>0</v>
      </c>
      <c r="C192" s="271">
        <v>0</v>
      </c>
      <c r="D192" s="275">
        <v>7.0800000000000004E-3</v>
      </c>
      <c r="E192" s="271">
        <v>20.7</v>
      </c>
      <c r="F192" s="267">
        <v>11500</v>
      </c>
      <c r="G192" s="301">
        <v>7.0800000000000004E-3</v>
      </c>
      <c r="H192" s="205">
        <v>11500</v>
      </c>
      <c r="I192" s="267">
        <v>0</v>
      </c>
      <c r="K192" s="125">
        <f t="shared" si="4"/>
        <v>0</v>
      </c>
      <c r="L192" s="126">
        <f t="shared" si="5"/>
        <v>0</v>
      </c>
    </row>
    <row r="193" spans="1:12" ht="14.25" x14ac:dyDescent="0.2">
      <c r="A193" s="10">
        <v>42191</v>
      </c>
      <c r="B193" s="267">
        <v>0</v>
      </c>
      <c r="C193" s="271">
        <v>0</v>
      </c>
      <c r="D193" s="275">
        <v>7.45E-3</v>
      </c>
      <c r="E193" s="271">
        <v>20.9</v>
      </c>
      <c r="F193" s="267">
        <v>11600</v>
      </c>
      <c r="G193" s="301">
        <v>7.45E-3</v>
      </c>
      <c r="H193" s="205">
        <v>11600</v>
      </c>
      <c r="I193" s="267">
        <v>0</v>
      </c>
      <c r="K193" s="125">
        <f t="shared" si="4"/>
        <v>0</v>
      </c>
      <c r="L193" s="126">
        <f t="shared" si="5"/>
        <v>0</v>
      </c>
    </row>
    <row r="194" spans="1:12" ht="14.25" x14ac:dyDescent="0.2">
      <c r="A194" s="10">
        <v>42192</v>
      </c>
      <c r="B194" s="267">
        <v>0</v>
      </c>
      <c r="C194" s="271">
        <v>0</v>
      </c>
      <c r="D194" s="275">
        <v>8.1399999999999997E-3</v>
      </c>
      <c r="E194" s="271">
        <v>20.7</v>
      </c>
      <c r="F194" s="267">
        <v>11600</v>
      </c>
      <c r="G194" s="301">
        <v>8.1399999999999997E-3</v>
      </c>
      <c r="H194" s="205">
        <v>11600</v>
      </c>
      <c r="I194" s="267">
        <v>0</v>
      </c>
      <c r="K194" s="125">
        <f t="shared" si="4"/>
        <v>0</v>
      </c>
      <c r="L194" s="126">
        <f t="shared" si="5"/>
        <v>0</v>
      </c>
    </row>
    <row r="195" spans="1:12" ht="14.25" x14ac:dyDescent="0.2">
      <c r="A195" s="10">
        <v>42193</v>
      </c>
      <c r="B195" s="267">
        <v>0</v>
      </c>
      <c r="C195" s="271">
        <v>0</v>
      </c>
      <c r="D195" s="275">
        <v>7.9399999999999991E-3</v>
      </c>
      <c r="E195" s="271">
        <v>21.9</v>
      </c>
      <c r="F195" s="267">
        <v>12100</v>
      </c>
      <c r="G195" s="301">
        <v>7.9399999999999991E-3</v>
      </c>
      <c r="H195" s="205">
        <v>12100</v>
      </c>
      <c r="I195" s="267">
        <v>0</v>
      </c>
      <c r="K195" s="125">
        <f t="shared" si="4"/>
        <v>0</v>
      </c>
      <c r="L195" s="126">
        <f t="shared" si="5"/>
        <v>0</v>
      </c>
    </row>
    <row r="196" spans="1:12" ht="14.25" x14ac:dyDescent="0.2">
      <c r="A196" s="10">
        <v>42194</v>
      </c>
      <c r="B196" s="267">
        <v>0</v>
      </c>
      <c r="C196" s="271">
        <v>0</v>
      </c>
      <c r="D196" s="275">
        <v>7.4999999999999997E-3</v>
      </c>
      <c r="E196" s="271">
        <v>21.5</v>
      </c>
      <c r="F196" s="267">
        <v>12200</v>
      </c>
      <c r="G196" s="301">
        <v>7.4999999999999997E-3</v>
      </c>
      <c r="H196" s="205">
        <v>12200</v>
      </c>
      <c r="I196" s="267">
        <v>0</v>
      </c>
      <c r="K196" s="125">
        <f t="shared" si="4"/>
        <v>0</v>
      </c>
      <c r="L196" s="126">
        <f t="shared" si="5"/>
        <v>0</v>
      </c>
    </row>
    <row r="197" spans="1:12" ht="14.25" x14ac:dyDescent="0.2">
      <c r="A197" s="10">
        <v>42195</v>
      </c>
      <c r="B197" s="267">
        <v>0</v>
      </c>
      <c r="C197" s="271">
        <v>0</v>
      </c>
      <c r="D197" s="275">
        <v>7.8100000000000001E-3</v>
      </c>
      <c r="E197" s="271">
        <v>21.9</v>
      </c>
      <c r="F197" s="267">
        <v>12300</v>
      </c>
      <c r="G197" s="301">
        <v>7.8100000000000001E-3</v>
      </c>
      <c r="H197" s="205">
        <v>12300</v>
      </c>
      <c r="I197" s="267">
        <v>0</v>
      </c>
      <c r="K197" s="125">
        <f t="shared" si="4"/>
        <v>0</v>
      </c>
      <c r="L197" s="126">
        <f t="shared" si="5"/>
        <v>0</v>
      </c>
    </row>
    <row r="198" spans="1:12" ht="14.25" x14ac:dyDescent="0.2">
      <c r="A198" s="10">
        <v>42196</v>
      </c>
      <c r="B198" s="267">
        <v>0</v>
      </c>
      <c r="C198" s="271">
        <v>0</v>
      </c>
      <c r="D198" s="275">
        <v>7.4000000000000003E-3</v>
      </c>
      <c r="E198" s="271">
        <v>22</v>
      </c>
      <c r="F198" s="267">
        <v>12300</v>
      </c>
      <c r="G198" s="301">
        <v>7.4000000000000003E-3</v>
      </c>
      <c r="H198" s="205">
        <v>12300</v>
      </c>
      <c r="I198" s="267">
        <v>0</v>
      </c>
      <c r="K198" s="125">
        <f t="shared" si="4"/>
        <v>0</v>
      </c>
      <c r="L198" s="126">
        <f t="shared" si="5"/>
        <v>0</v>
      </c>
    </row>
    <row r="199" spans="1:12" ht="14.25" x14ac:dyDescent="0.2">
      <c r="A199" s="10">
        <v>42197</v>
      </c>
      <c r="B199" s="267">
        <v>0</v>
      </c>
      <c r="C199" s="271">
        <v>0</v>
      </c>
      <c r="D199" s="275">
        <v>7.4000000000000003E-3</v>
      </c>
      <c r="E199" s="271">
        <v>22.1</v>
      </c>
      <c r="F199" s="267">
        <v>12300</v>
      </c>
      <c r="G199" s="301">
        <v>7.4000000000000003E-3</v>
      </c>
      <c r="H199" s="205">
        <v>12300</v>
      </c>
      <c r="I199" s="267">
        <v>0</v>
      </c>
      <c r="K199" s="125">
        <f t="shared" si="4"/>
        <v>0</v>
      </c>
      <c r="L199" s="126">
        <f t="shared" si="5"/>
        <v>0</v>
      </c>
    </row>
    <row r="200" spans="1:12" ht="14.25" x14ac:dyDescent="0.2">
      <c r="A200" s="10">
        <v>42198</v>
      </c>
      <c r="B200" s="267">
        <v>0</v>
      </c>
      <c r="C200" s="271">
        <v>0</v>
      </c>
      <c r="D200" s="275">
        <v>7.4400000000000004E-3</v>
      </c>
      <c r="E200" s="271">
        <v>22.3</v>
      </c>
      <c r="F200" s="267">
        <v>12400</v>
      </c>
      <c r="G200" s="301">
        <v>7.4400000000000004E-3</v>
      </c>
      <c r="H200" s="205">
        <v>12400</v>
      </c>
      <c r="I200" s="267">
        <v>0</v>
      </c>
      <c r="K200" s="125">
        <f t="shared" ref="K200:K263" si="6">B200*G200</f>
        <v>0</v>
      </c>
      <c r="L200" s="126">
        <f t="shared" ref="L200:L263" si="7">B200</f>
        <v>0</v>
      </c>
    </row>
    <row r="201" spans="1:12" ht="14.25" x14ac:dyDescent="0.2">
      <c r="A201" s="10">
        <v>42199</v>
      </c>
      <c r="B201" s="267">
        <v>0</v>
      </c>
      <c r="C201" s="271">
        <v>0</v>
      </c>
      <c r="D201" s="275">
        <v>7.5799999999999999E-3</v>
      </c>
      <c r="E201" s="271">
        <v>22.2</v>
      </c>
      <c r="F201" s="267">
        <v>12500</v>
      </c>
      <c r="G201" s="301">
        <v>7.5799999999999999E-3</v>
      </c>
      <c r="H201" s="205">
        <v>12500</v>
      </c>
      <c r="I201" s="267">
        <v>0</v>
      </c>
      <c r="K201" s="125">
        <f t="shared" si="6"/>
        <v>0</v>
      </c>
      <c r="L201" s="126">
        <f t="shared" si="7"/>
        <v>0</v>
      </c>
    </row>
    <row r="202" spans="1:12" ht="14.25" x14ac:dyDescent="0.2">
      <c r="A202" s="10">
        <v>42200</v>
      </c>
      <c r="B202" s="267">
        <v>0</v>
      </c>
      <c r="C202" s="271">
        <v>0</v>
      </c>
      <c r="D202" s="275">
        <v>7.7999999999999996E-3</v>
      </c>
      <c r="E202" s="271">
        <v>24.6</v>
      </c>
      <c r="F202" s="267">
        <v>13200</v>
      </c>
      <c r="G202" s="301">
        <v>7.7999999999999996E-3</v>
      </c>
      <c r="H202" s="205">
        <v>13200</v>
      </c>
      <c r="I202" s="267">
        <v>0</v>
      </c>
      <c r="K202" s="125">
        <f t="shared" si="6"/>
        <v>0</v>
      </c>
      <c r="L202" s="126">
        <f t="shared" si="7"/>
        <v>0</v>
      </c>
    </row>
    <row r="203" spans="1:12" ht="14.25" x14ac:dyDescent="0.2">
      <c r="A203" s="10">
        <v>42201</v>
      </c>
      <c r="B203" s="267">
        <v>0</v>
      </c>
      <c r="C203" s="271">
        <v>0</v>
      </c>
      <c r="D203" s="275">
        <v>8.0599999999999995E-3</v>
      </c>
      <c r="E203" s="271">
        <v>25</v>
      </c>
      <c r="F203" s="267">
        <v>13200</v>
      </c>
      <c r="G203" s="301">
        <v>8.0599999999999995E-3</v>
      </c>
      <c r="H203" s="205">
        <v>13200</v>
      </c>
      <c r="I203" s="267">
        <v>0</v>
      </c>
      <c r="K203" s="125">
        <f t="shared" si="6"/>
        <v>0</v>
      </c>
      <c r="L203" s="126">
        <f t="shared" si="7"/>
        <v>0</v>
      </c>
    </row>
    <row r="204" spans="1:12" ht="14.25" x14ac:dyDescent="0.2">
      <c r="A204" s="10">
        <v>42202</v>
      </c>
      <c r="B204" s="267">
        <v>0</v>
      </c>
      <c r="C204" s="271">
        <v>0</v>
      </c>
      <c r="D204" s="275">
        <v>7.7499999999999999E-3</v>
      </c>
      <c r="E204" s="271">
        <v>24.8</v>
      </c>
      <c r="F204" s="267">
        <v>13200</v>
      </c>
      <c r="G204" s="301">
        <v>7.7499999999999999E-3</v>
      </c>
      <c r="H204" s="205">
        <v>13200</v>
      </c>
      <c r="I204" s="267">
        <v>0</v>
      </c>
      <c r="K204" s="125">
        <f t="shared" si="6"/>
        <v>0</v>
      </c>
      <c r="L204" s="126">
        <f t="shared" si="7"/>
        <v>0</v>
      </c>
    </row>
    <row r="205" spans="1:12" ht="14.25" x14ac:dyDescent="0.2">
      <c r="A205" s="10">
        <v>42203</v>
      </c>
      <c r="B205" s="267">
        <v>0</v>
      </c>
      <c r="C205" s="271">
        <v>0</v>
      </c>
      <c r="D205" s="275">
        <v>7.5799999999999999E-3</v>
      </c>
      <c r="E205" s="271">
        <v>24.9</v>
      </c>
      <c r="F205" s="267">
        <v>13200</v>
      </c>
      <c r="G205" s="301">
        <v>7.5799999999999999E-3</v>
      </c>
      <c r="H205" s="205">
        <v>13200</v>
      </c>
      <c r="I205" s="267">
        <v>0</v>
      </c>
      <c r="K205" s="125">
        <f t="shared" si="6"/>
        <v>0</v>
      </c>
      <c r="L205" s="126">
        <f t="shared" si="7"/>
        <v>0</v>
      </c>
    </row>
    <row r="206" spans="1:12" ht="14.25" x14ac:dyDescent="0.2">
      <c r="A206" s="10">
        <v>42204</v>
      </c>
      <c r="B206" s="267">
        <v>0</v>
      </c>
      <c r="C206" s="271">
        <v>0</v>
      </c>
      <c r="D206" s="275">
        <v>7.6400000000000001E-3</v>
      </c>
      <c r="E206" s="271">
        <v>25.1</v>
      </c>
      <c r="F206" s="267">
        <v>13300</v>
      </c>
      <c r="G206" s="301">
        <v>7.6400000000000001E-3</v>
      </c>
      <c r="H206" s="205">
        <v>13300</v>
      </c>
      <c r="I206" s="267">
        <v>0</v>
      </c>
      <c r="K206" s="125">
        <f t="shared" si="6"/>
        <v>0</v>
      </c>
      <c r="L206" s="126">
        <f t="shared" si="7"/>
        <v>0</v>
      </c>
    </row>
    <row r="207" spans="1:12" ht="14.25" x14ac:dyDescent="0.2">
      <c r="A207" s="10">
        <v>42205</v>
      </c>
      <c r="B207" s="267">
        <v>0</v>
      </c>
      <c r="C207" s="271">
        <v>0</v>
      </c>
      <c r="D207" s="275">
        <v>7.92E-3</v>
      </c>
      <c r="E207" s="271">
        <v>25.6</v>
      </c>
      <c r="F207" s="267">
        <v>13300</v>
      </c>
      <c r="G207" s="301">
        <v>7.92E-3</v>
      </c>
      <c r="H207" s="205">
        <v>13300</v>
      </c>
      <c r="I207" s="267">
        <v>0</v>
      </c>
      <c r="K207" s="125">
        <f t="shared" si="6"/>
        <v>0</v>
      </c>
      <c r="L207" s="126">
        <f t="shared" si="7"/>
        <v>0</v>
      </c>
    </row>
    <row r="208" spans="1:12" ht="14.25" x14ac:dyDescent="0.2">
      <c r="A208" s="10">
        <v>42206</v>
      </c>
      <c r="B208" s="267">
        <v>0</v>
      </c>
      <c r="C208" s="271">
        <v>0</v>
      </c>
      <c r="D208" s="275">
        <v>8.2500000000000004E-3</v>
      </c>
      <c r="E208" s="271">
        <v>25.8</v>
      </c>
      <c r="F208" s="267">
        <v>13400</v>
      </c>
      <c r="G208" s="301">
        <v>8.2500000000000004E-3</v>
      </c>
      <c r="H208" s="205">
        <v>13400</v>
      </c>
      <c r="I208" s="267">
        <v>0</v>
      </c>
      <c r="K208" s="125">
        <f t="shared" si="6"/>
        <v>0</v>
      </c>
      <c r="L208" s="126">
        <f t="shared" si="7"/>
        <v>0</v>
      </c>
    </row>
    <row r="209" spans="1:12" ht="14.25" x14ac:dyDescent="0.2">
      <c r="A209" s="10">
        <v>42207</v>
      </c>
      <c r="B209" s="267">
        <v>0</v>
      </c>
      <c r="C209" s="271">
        <v>0</v>
      </c>
      <c r="D209" s="275">
        <v>8.2500000000000004E-3</v>
      </c>
      <c r="E209" s="271">
        <v>28.4</v>
      </c>
      <c r="F209" s="267">
        <v>14100</v>
      </c>
      <c r="G209" s="301">
        <v>8.2500000000000004E-3</v>
      </c>
      <c r="H209" s="205">
        <v>14100</v>
      </c>
      <c r="I209" s="267">
        <v>0</v>
      </c>
      <c r="K209" s="125">
        <f t="shared" si="6"/>
        <v>0</v>
      </c>
      <c r="L209" s="126">
        <f t="shared" si="7"/>
        <v>0</v>
      </c>
    </row>
    <row r="210" spans="1:12" ht="14.25" x14ac:dyDescent="0.2">
      <c r="A210" s="10">
        <v>42208</v>
      </c>
      <c r="B210" s="267">
        <v>0</v>
      </c>
      <c r="C210" s="271">
        <v>0</v>
      </c>
      <c r="D210" s="275">
        <v>8.2400000000000008E-3</v>
      </c>
      <c r="E210" s="271">
        <v>28.3</v>
      </c>
      <c r="F210" s="267">
        <v>14200</v>
      </c>
      <c r="G210" s="301">
        <v>8.2400000000000008E-3</v>
      </c>
      <c r="H210" s="205">
        <v>14200</v>
      </c>
      <c r="I210" s="267">
        <v>0</v>
      </c>
      <c r="K210" s="125">
        <f t="shared" si="6"/>
        <v>0</v>
      </c>
      <c r="L210" s="126">
        <f t="shared" si="7"/>
        <v>0</v>
      </c>
    </row>
    <row r="211" spans="1:12" ht="14.25" x14ac:dyDescent="0.2">
      <c r="A211" s="10">
        <v>42209</v>
      </c>
      <c r="B211" s="267">
        <v>0</v>
      </c>
      <c r="C211" s="271">
        <v>0</v>
      </c>
      <c r="D211" s="275">
        <v>7.9100000000000004E-3</v>
      </c>
      <c r="E211" s="271">
        <v>28.1</v>
      </c>
      <c r="F211" s="267">
        <v>14200</v>
      </c>
      <c r="G211" s="301">
        <v>7.9100000000000004E-3</v>
      </c>
      <c r="H211" s="205">
        <v>14200</v>
      </c>
      <c r="I211" s="267">
        <v>0</v>
      </c>
      <c r="K211" s="125">
        <f t="shared" si="6"/>
        <v>0</v>
      </c>
      <c r="L211" s="126">
        <f t="shared" si="7"/>
        <v>0</v>
      </c>
    </row>
    <row r="212" spans="1:12" ht="14.25" x14ac:dyDescent="0.2">
      <c r="A212" s="10">
        <v>42210</v>
      </c>
      <c r="B212" s="267">
        <v>0</v>
      </c>
      <c r="C212" s="271">
        <v>0</v>
      </c>
      <c r="D212" s="275">
        <v>8.1399999999999997E-3</v>
      </c>
      <c r="E212" s="271">
        <v>29.3</v>
      </c>
      <c r="F212" s="267">
        <v>14300</v>
      </c>
      <c r="G212" s="301">
        <v>8.1399999999999997E-3</v>
      </c>
      <c r="H212" s="205">
        <v>14300</v>
      </c>
      <c r="I212" s="267">
        <v>0</v>
      </c>
      <c r="K212" s="125">
        <f t="shared" si="6"/>
        <v>0</v>
      </c>
      <c r="L212" s="126">
        <f t="shared" si="7"/>
        <v>0</v>
      </c>
    </row>
    <row r="213" spans="1:12" ht="14.25" x14ac:dyDescent="0.2">
      <c r="A213" s="10">
        <v>42211</v>
      </c>
      <c r="B213" s="267">
        <v>0</v>
      </c>
      <c r="C213" s="271">
        <v>0</v>
      </c>
      <c r="D213" s="275">
        <v>8.2799999999999992E-3</v>
      </c>
      <c r="E213" s="271">
        <v>28.8</v>
      </c>
      <c r="F213" s="267">
        <v>14500</v>
      </c>
      <c r="G213" s="301">
        <v>8.2799999999999992E-3</v>
      </c>
      <c r="H213" s="205">
        <v>14500</v>
      </c>
      <c r="I213" s="267">
        <v>0</v>
      </c>
      <c r="K213" s="125">
        <f t="shared" si="6"/>
        <v>0</v>
      </c>
      <c r="L213" s="126">
        <f t="shared" si="7"/>
        <v>0</v>
      </c>
    </row>
    <row r="214" spans="1:12" ht="14.25" x14ac:dyDescent="0.2">
      <c r="A214" s="10">
        <v>42212</v>
      </c>
      <c r="B214" s="267">
        <v>0</v>
      </c>
      <c r="C214" s="271">
        <v>0</v>
      </c>
      <c r="D214" s="275">
        <v>8.2199999999999999E-3</v>
      </c>
      <c r="E214" s="271">
        <v>28.6</v>
      </c>
      <c r="F214" s="267">
        <v>14400</v>
      </c>
      <c r="G214" s="301">
        <v>8.2199999999999999E-3</v>
      </c>
      <c r="H214" s="205">
        <v>14400</v>
      </c>
      <c r="I214" s="267">
        <v>0</v>
      </c>
      <c r="K214" s="125">
        <f t="shared" si="6"/>
        <v>0</v>
      </c>
      <c r="L214" s="126">
        <f t="shared" si="7"/>
        <v>0</v>
      </c>
    </row>
    <row r="215" spans="1:12" ht="14.25" x14ac:dyDescent="0.2">
      <c r="A215" s="10">
        <v>42213</v>
      </c>
      <c r="B215" s="267">
        <v>0</v>
      </c>
      <c r="C215" s="271">
        <v>0</v>
      </c>
      <c r="D215" s="275">
        <v>8.4100000000000008E-3</v>
      </c>
      <c r="E215" s="271">
        <v>28.6</v>
      </c>
      <c r="F215" s="267">
        <v>14600</v>
      </c>
      <c r="G215" s="301">
        <v>8.4100000000000008E-3</v>
      </c>
      <c r="H215" s="205">
        <v>14600</v>
      </c>
      <c r="I215" s="267">
        <v>0</v>
      </c>
      <c r="K215" s="125">
        <f t="shared" si="6"/>
        <v>0</v>
      </c>
      <c r="L215" s="126">
        <f t="shared" si="7"/>
        <v>0</v>
      </c>
    </row>
    <row r="216" spans="1:12" ht="14.25" x14ac:dyDescent="0.2">
      <c r="A216" s="10">
        <v>42214</v>
      </c>
      <c r="B216" s="267">
        <v>0</v>
      </c>
      <c r="C216" s="271">
        <v>0</v>
      </c>
      <c r="D216" s="275">
        <v>9.0699999999999999E-3</v>
      </c>
      <c r="E216" s="271">
        <v>31.2</v>
      </c>
      <c r="F216" s="267">
        <v>15300</v>
      </c>
      <c r="G216" s="301">
        <v>9.0699999999999999E-3</v>
      </c>
      <c r="H216" s="205">
        <v>15300</v>
      </c>
      <c r="I216" s="267">
        <v>0</v>
      </c>
      <c r="K216" s="125">
        <f t="shared" si="6"/>
        <v>0</v>
      </c>
      <c r="L216" s="126">
        <f t="shared" si="7"/>
        <v>0</v>
      </c>
    </row>
    <row r="217" spans="1:12" ht="14.25" x14ac:dyDescent="0.2">
      <c r="A217" s="10">
        <v>42215</v>
      </c>
      <c r="B217" s="267">
        <v>0</v>
      </c>
      <c r="C217" s="271">
        <v>0</v>
      </c>
      <c r="D217" s="275">
        <v>9.1800000000000007E-3</v>
      </c>
      <c r="E217" s="271">
        <v>31.2</v>
      </c>
      <c r="F217" s="267">
        <v>15400</v>
      </c>
      <c r="G217" s="301">
        <v>9.1800000000000007E-3</v>
      </c>
      <c r="H217" s="205">
        <v>15400</v>
      </c>
      <c r="I217" s="267">
        <v>0</v>
      </c>
      <c r="K217" s="125">
        <f t="shared" si="6"/>
        <v>0</v>
      </c>
      <c r="L217" s="126">
        <f t="shared" si="7"/>
        <v>0</v>
      </c>
    </row>
    <row r="218" spans="1:12" ht="14.25" x14ac:dyDescent="0.2">
      <c r="A218" s="10">
        <v>42216</v>
      </c>
      <c r="B218" s="267">
        <v>0</v>
      </c>
      <c r="C218" s="271">
        <v>0</v>
      </c>
      <c r="D218" s="275">
        <v>8.6700000000000006E-3</v>
      </c>
      <c r="E218" s="271">
        <v>31.2</v>
      </c>
      <c r="F218" s="267">
        <v>15500</v>
      </c>
      <c r="G218" s="301">
        <v>8.6700000000000006E-3</v>
      </c>
      <c r="H218" s="205">
        <v>15500</v>
      </c>
      <c r="I218" s="267">
        <v>0</v>
      </c>
      <c r="K218" s="125">
        <f t="shared" si="6"/>
        <v>0</v>
      </c>
      <c r="L218" s="126">
        <f t="shared" si="7"/>
        <v>0</v>
      </c>
    </row>
    <row r="219" spans="1:12" ht="14.25" x14ac:dyDescent="0.2">
      <c r="A219" s="10">
        <v>42217</v>
      </c>
      <c r="B219" s="267">
        <v>0</v>
      </c>
      <c r="C219" s="271">
        <v>0</v>
      </c>
      <c r="D219" s="275">
        <v>8.94E-3</v>
      </c>
      <c r="E219" s="271">
        <v>31.7</v>
      </c>
      <c r="F219" s="267">
        <v>15500</v>
      </c>
      <c r="G219" s="301">
        <v>8.94E-3</v>
      </c>
      <c r="H219" s="205">
        <v>15500</v>
      </c>
      <c r="I219" s="267">
        <v>0</v>
      </c>
      <c r="K219" s="125">
        <f t="shared" si="6"/>
        <v>0</v>
      </c>
      <c r="L219" s="126">
        <f t="shared" si="7"/>
        <v>0</v>
      </c>
    </row>
    <row r="220" spans="1:12" ht="14.25" x14ac:dyDescent="0.2">
      <c r="A220" s="10">
        <v>42218</v>
      </c>
      <c r="B220" s="267">
        <v>0</v>
      </c>
      <c r="C220" s="271">
        <v>0</v>
      </c>
      <c r="D220" s="275">
        <v>9.0799999999999995E-3</v>
      </c>
      <c r="E220" s="271">
        <v>31.8</v>
      </c>
      <c r="F220" s="267">
        <v>15600</v>
      </c>
      <c r="G220" s="301">
        <v>9.0799999999999995E-3</v>
      </c>
      <c r="H220" s="205">
        <v>15600</v>
      </c>
      <c r="I220" s="267">
        <v>0</v>
      </c>
      <c r="K220" s="125">
        <f t="shared" si="6"/>
        <v>0</v>
      </c>
      <c r="L220" s="126">
        <f t="shared" si="7"/>
        <v>0</v>
      </c>
    </row>
    <row r="221" spans="1:12" ht="14.25" x14ac:dyDescent="0.2">
      <c r="A221" s="10">
        <v>42219</v>
      </c>
      <c r="B221" s="267">
        <v>0</v>
      </c>
      <c r="C221" s="271">
        <v>0</v>
      </c>
      <c r="D221" s="275">
        <v>9.2399999999999999E-3</v>
      </c>
      <c r="E221" s="271">
        <v>31.4</v>
      </c>
      <c r="F221" s="267">
        <v>15800</v>
      </c>
      <c r="G221" s="301">
        <v>9.2399999999999999E-3</v>
      </c>
      <c r="H221" s="205">
        <v>15800</v>
      </c>
      <c r="I221" s="267">
        <v>0</v>
      </c>
      <c r="K221" s="125">
        <f t="shared" si="6"/>
        <v>0</v>
      </c>
      <c r="L221" s="126">
        <f t="shared" si="7"/>
        <v>0</v>
      </c>
    </row>
    <row r="222" spans="1:12" ht="14.25" x14ac:dyDescent="0.2">
      <c r="A222" s="10">
        <v>42220</v>
      </c>
      <c r="B222" s="267">
        <v>0</v>
      </c>
      <c r="C222" s="271">
        <v>0</v>
      </c>
      <c r="D222" s="275">
        <v>9.4000000000000004E-3</v>
      </c>
      <c r="E222" s="271">
        <v>31.3</v>
      </c>
      <c r="F222" s="267">
        <v>15800</v>
      </c>
      <c r="G222" s="301">
        <v>9.4000000000000004E-3</v>
      </c>
      <c r="H222" s="205">
        <v>15800</v>
      </c>
      <c r="I222" s="267">
        <v>0</v>
      </c>
      <c r="K222" s="125">
        <f t="shared" si="6"/>
        <v>0</v>
      </c>
      <c r="L222" s="126">
        <f t="shared" si="7"/>
        <v>0</v>
      </c>
    </row>
    <row r="223" spans="1:12" ht="14.25" x14ac:dyDescent="0.2">
      <c r="A223" s="10">
        <v>42221</v>
      </c>
      <c r="B223" s="267">
        <v>0</v>
      </c>
      <c r="C223" s="271">
        <v>0</v>
      </c>
      <c r="D223" s="275">
        <v>9.2599999999999991E-3</v>
      </c>
      <c r="E223" s="271">
        <v>36.4</v>
      </c>
      <c r="F223" s="267">
        <v>17800</v>
      </c>
      <c r="G223" s="301">
        <v>9.2599999999999991E-3</v>
      </c>
      <c r="H223" s="205">
        <v>17800</v>
      </c>
      <c r="I223" s="267">
        <v>0</v>
      </c>
      <c r="K223" s="125">
        <f t="shared" si="6"/>
        <v>0</v>
      </c>
      <c r="L223" s="126">
        <f t="shared" si="7"/>
        <v>0</v>
      </c>
    </row>
    <row r="224" spans="1:12" ht="14.25" x14ac:dyDescent="0.2">
      <c r="A224" s="10">
        <v>42222</v>
      </c>
      <c r="B224" s="267">
        <v>0</v>
      </c>
      <c r="C224" s="271">
        <v>0</v>
      </c>
      <c r="D224" s="275">
        <v>9.4299999999999991E-3</v>
      </c>
      <c r="E224" s="271">
        <v>36.5</v>
      </c>
      <c r="F224" s="267">
        <v>17700</v>
      </c>
      <c r="G224" s="301">
        <v>9.4299999999999991E-3</v>
      </c>
      <c r="H224" s="205">
        <v>17700</v>
      </c>
      <c r="I224" s="267">
        <v>0</v>
      </c>
      <c r="K224" s="125">
        <f t="shared" si="6"/>
        <v>0</v>
      </c>
      <c r="L224" s="126">
        <f t="shared" si="7"/>
        <v>0</v>
      </c>
    </row>
    <row r="225" spans="1:12" ht="14.25" x14ac:dyDescent="0.2">
      <c r="A225" s="10">
        <v>42223</v>
      </c>
      <c r="B225" s="267">
        <v>0</v>
      </c>
      <c r="C225" s="271">
        <v>0</v>
      </c>
      <c r="D225" s="275">
        <v>1.01E-2</v>
      </c>
      <c r="E225" s="271">
        <v>37.200000000000003</v>
      </c>
      <c r="F225" s="267">
        <v>18200</v>
      </c>
      <c r="G225" s="301">
        <v>1.01E-2</v>
      </c>
      <c r="H225" s="205">
        <v>18200</v>
      </c>
      <c r="I225" s="267">
        <v>0</v>
      </c>
      <c r="K225" s="125">
        <f t="shared" si="6"/>
        <v>0</v>
      </c>
      <c r="L225" s="126">
        <f t="shared" si="7"/>
        <v>0</v>
      </c>
    </row>
    <row r="226" spans="1:12" ht="14.25" x14ac:dyDescent="0.2">
      <c r="A226" s="10">
        <v>42224</v>
      </c>
      <c r="B226" s="267">
        <v>0</v>
      </c>
      <c r="C226" s="271">
        <v>0</v>
      </c>
      <c r="D226" s="275">
        <v>9.2499999999999995E-3</v>
      </c>
      <c r="E226" s="271">
        <v>36.6</v>
      </c>
      <c r="F226" s="267">
        <v>17700</v>
      </c>
      <c r="G226" s="301">
        <v>9.2499999999999995E-3</v>
      </c>
      <c r="H226" s="205">
        <v>17700</v>
      </c>
      <c r="I226" s="267">
        <v>0</v>
      </c>
      <c r="K226" s="125">
        <f t="shared" si="6"/>
        <v>0</v>
      </c>
      <c r="L226" s="126">
        <f t="shared" si="7"/>
        <v>0</v>
      </c>
    </row>
    <row r="227" spans="1:12" ht="14.25" x14ac:dyDescent="0.2">
      <c r="A227" s="10">
        <v>42225</v>
      </c>
      <c r="B227" s="267">
        <v>0</v>
      </c>
      <c r="C227" s="271">
        <v>0</v>
      </c>
      <c r="D227" s="275">
        <v>1.01E-2</v>
      </c>
      <c r="E227" s="271">
        <v>37.9</v>
      </c>
      <c r="F227" s="267">
        <v>18400</v>
      </c>
      <c r="G227" s="301">
        <v>1.01E-2</v>
      </c>
      <c r="H227" s="205">
        <v>18400</v>
      </c>
      <c r="I227" s="267">
        <v>0</v>
      </c>
      <c r="K227" s="125">
        <f t="shared" si="6"/>
        <v>0</v>
      </c>
      <c r="L227" s="126">
        <f t="shared" si="7"/>
        <v>0</v>
      </c>
    </row>
    <row r="228" spans="1:12" ht="14.25" x14ac:dyDescent="0.2">
      <c r="A228" s="10">
        <v>42226</v>
      </c>
      <c r="B228" s="267">
        <v>0</v>
      </c>
      <c r="C228" s="271">
        <v>0</v>
      </c>
      <c r="D228" s="275">
        <v>1.03E-2</v>
      </c>
      <c r="E228" s="271">
        <v>37</v>
      </c>
      <c r="F228" s="267">
        <v>18000</v>
      </c>
      <c r="G228" s="301">
        <v>1.03E-2</v>
      </c>
      <c r="H228" s="205">
        <v>18000</v>
      </c>
      <c r="I228" s="267">
        <v>0</v>
      </c>
      <c r="K228" s="125">
        <f t="shared" si="6"/>
        <v>0</v>
      </c>
      <c r="L228" s="126">
        <f t="shared" si="7"/>
        <v>0</v>
      </c>
    </row>
    <row r="229" spans="1:12" ht="14.25" x14ac:dyDescent="0.2">
      <c r="A229" s="10">
        <v>42227</v>
      </c>
      <c r="B229" s="267">
        <v>0</v>
      </c>
      <c r="C229" s="271">
        <v>0</v>
      </c>
      <c r="D229" s="275">
        <v>1.04E-2</v>
      </c>
      <c r="E229" s="271">
        <v>37.700000000000003</v>
      </c>
      <c r="F229" s="267">
        <v>18500</v>
      </c>
      <c r="G229" s="301">
        <v>1.04E-2</v>
      </c>
      <c r="H229" s="205">
        <v>18500</v>
      </c>
      <c r="I229" s="267">
        <v>0</v>
      </c>
      <c r="K229" s="125">
        <f t="shared" si="6"/>
        <v>0</v>
      </c>
      <c r="L229" s="126">
        <f t="shared" si="7"/>
        <v>0</v>
      </c>
    </row>
    <row r="230" spans="1:12" ht="14.25" x14ac:dyDescent="0.2">
      <c r="A230" s="10">
        <v>42228</v>
      </c>
      <c r="B230" s="267">
        <v>0</v>
      </c>
      <c r="C230" s="271">
        <v>0</v>
      </c>
      <c r="D230" s="275">
        <v>1.09E-2</v>
      </c>
      <c r="E230" s="271">
        <v>35.1</v>
      </c>
      <c r="F230" s="267">
        <v>17600</v>
      </c>
      <c r="G230" s="301">
        <v>1.09E-2</v>
      </c>
      <c r="H230" s="205">
        <v>17600</v>
      </c>
      <c r="I230" s="267">
        <v>0</v>
      </c>
      <c r="K230" s="125">
        <f t="shared" si="6"/>
        <v>0</v>
      </c>
      <c r="L230" s="126">
        <f t="shared" si="7"/>
        <v>0</v>
      </c>
    </row>
    <row r="231" spans="1:12" ht="14.25" x14ac:dyDescent="0.2">
      <c r="A231" s="10">
        <v>42229</v>
      </c>
      <c r="B231" s="267">
        <v>0</v>
      </c>
      <c r="C231" s="271">
        <v>0</v>
      </c>
      <c r="D231" s="275">
        <v>1.12E-2</v>
      </c>
      <c r="E231" s="271">
        <v>35.799999999999997</v>
      </c>
      <c r="F231" s="267">
        <v>17600</v>
      </c>
      <c r="G231" s="301">
        <v>1.12E-2</v>
      </c>
      <c r="H231" s="205">
        <v>17600</v>
      </c>
      <c r="I231" s="267">
        <v>0</v>
      </c>
      <c r="K231" s="125">
        <f t="shared" si="6"/>
        <v>0</v>
      </c>
      <c r="L231" s="126">
        <f t="shared" si="7"/>
        <v>0</v>
      </c>
    </row>
    <row r="232" spans="1:12" ht="14.25" x14ac:dyDescent="0.2">
      <c r="A232" s="10">
        <v>42230</v>
      </c>
      <c r="B232" s="267">
        <v>0</v>
      </c>
      <c r="C232" s="271">
        <v>0</v>
      </c>
      <c r="D232" s="275">
        <v>1.0999999999999999E-2</v>
      </c>
      <c r="E232" s="271">
        <v>36.299999999999997</v>
      </c>
      <c r="F232" s="267">
        <v>17600</v>
      </c>
      <c r="G232" s="301">
        <v>1.0999999999999999E-2</v>
      </c>
      <c r="H232" s="205">
        <v>17600</v>
      </c>
      <c r="I232" s="267">
        <v>0</v>
      </c>
      <c r="K232" s="125">
        <f t="shared" si="6"/>
        <v>0</v>
      </c>
      <c r="L232" s="126">
        <f t="shared" si="7"/>
        <v>0</v>
      </c>
    </row>
    <row r="233" spans="1:12" ht="14.25" x14ac:dyDescent="0.2">
      <c r="A233" s="10">
        <v>42231</v>
      </c>
      <c r="B233" s="267">
        <v>0</v>
      </c>
      <c r="C233" s="271">
        <v>0</v>
      </c>
      <c r="D233" s="275">
        <v>1.14E-2</v>
      </c>
      <c r="E233" s="271">
        <v>38.1</v>
      </c>
      <c r="F233" s="267">
        <v>17800</v>
      </c>
      <c r="G233" s="301">
        <v>1.14E-2</v>
      </c>
      <c r="H233" s="205">
        <v>17800</v>
      </c>
      <c r="I233" s="267">
        <v>0</v>
      </c>
      <c r="K233" s="125">
        <f t="shared" si="6"/>
        <v>0</v>
      </c>
      <c r="L233" s="126">
        <f t="shared" si="7"/>
        <v>0</v>
      </c>
    </row>
    <row r="234" spans="1:12" ht="14.25" x14ac:dyDescent="0.2">
      <c r="A234" s="10">
        <v>42232</v>
      </c>
      <c r="B234" s="267">
        <v>0</v>
      </c>
      <c r="C234" s="271">
        <v>0</v>
      </c>
      <c r="D234" s="275">
        <v>1.15E-2</v>
      </c>
      <c r="E234" s="271">
        <v>38.5</v>
      </c>
      <c r="F234" s="267">
        <v>18100</v>
      </c>
      <c r="G234" s="301">
        <v>1.15E-2</v>
      </c>
      <c r="H234" s="205">
        <v>18100</v>
      </c>
      <c r="I234" s="267">
        <v>0</v>
      </c>
      <c r="K234" s="125">
        <f t="shared" si="6"/>
        <v>0</v>
      </c>
      <c r="L234" s="126">
        <f t="shared" si="7"/>
        <v>0</v>
      </c>
    </row>
    <row r="235" spans="1:12" ht="14.25" x14ac:dyDescent="0.2">
      <c r="A235" s="10">
        <v>42233</v>
      </c>
      <c r="B235" s="267">
        <v>0</v>
      </c>
      <c r="C235" s="271">
        <v>0</v>
      </c>
      <c r="D235" s="275">
        <v>1.1599999999999999E-2</v>
      </c>
      <c r="E235" s="271">
        <v>38.799999999999997</v>
      </c>
      <c r="F235" s="267">
        <v>18100</v>
      </c>
      <c r="G235" s="301">
        <v>1.1599999999999999E-2</v>
      </c>
      <c r="H235" s="205">
        <v>18100</v>
      </c>
      <c r="I235" s="267">
        <v>0</v>
      </c>
      <c r="K235" s="125">
        <f t="shared" si="6"/>
        <v>0</v>
      </c>
      <c r="L235" s="126">
        <f t="shared" si="7"/>
        <v>0</v>
      </c>
    </row>
    <row r="236" spans="1:12" ht="14.25" x14ac:dyDescent="0.2">
      <c r="A236" s="10">
        <v>42234</v>
      </c>
      <c r="B236" s="267">
        <v>0</v>
      </c>
      <c r="C236" s="271">
        <v>0</v>
      </c>
      <c r="D236" s="275">
        <v>1.18E-2</v>
      </c>
      <c r="E236" s="271">
        <v>37.700000000000003</v>
      </c>
      <c r="F236" s="267">
        <v>18000</v>
      </c>
      <c r="G236" s="301">
        <v>1.18E-2</v>
      </c>
      <c r="H236" s="205">
        <v>18000</v>
      </c>
      <c r="I236" s="267">
        <v>0</v>
      </c>
      <c r="K236" s="125">
        <f t="shared" si="6"/>
        <v>0</v>
      </c>
      <c r="L236" s="126">
        <f t="shared" si="7"/>
        <v>0</v>
      </c>
    </row>
    <row r="237" spans="1:12" ht="14.25" x14ac:dyDescent="0.2">
      <c r="A237" s="10">
        <v>42235</v>
      </c>
      <c r="B237" s="267">
        <v>0</v>
      </c>
      <c r="C237" s="271">
        <v>0</v>
      </c>
      <c r="D237" s="303"/>
      <c r="E237" s="304"/>
      <c r="F237" s="305"/>
      <c r="G237" s="301">
        <v>1.1349999999999999E-2</v>
      </c>
      <c r="H237" s="205">
        <v>13125</v>
      </c>
      <c r="I237" s="267">
        <v>0</v>
      </c>
      <c r="K237" s="125">
        <f t="shared" si="6"/>
        <v>0</v>
      </c>
      <c r="L237" s="126">
        <f t="shared" si="7"/>
        <v>0</v>
      </c>
    </row>
    <row r="238" spans="1:12" ht="14.25" x14ac:dyDescent="0.2">
      <c r="A238" s="10">
        <v>42236</v>
      </c>
      <c r="B238" s="267">
        <v>0</v>
      </c>
      <c r="C238" s="271">
        <v>0</v>
      </c>
      <c r="D238" s="303"/>
      <c r="E238" s="304"/>
      <c r="F238" s="305"/>
      <c r="G238" s="301">
        <v>1.1349999999999999E-2</v>
      </c>
      <c r="H238" s="205">
        <v>13125</v>
      </c>
      <c r="I238" s="267">
        <v>0</v>
      </c>
      <c r="K238" s="125">
        <f t="shared" si="6"/>
        <v>0</v>
      </c>
      <c r="L238" s="126">
        <f t="shared" si="7"/>
        <v>0</v>
      </c>
    </row>
    <row r="239" spans="1:12" ht="14.25" x14ac:dyDescent="0.2">
      <c r="A239" s="10">
        <v>42237</v>
      </c>
      <c r="B239" s="267">
        <v>0</v>
      </c>
      <c r="C239" s="271">
        <v>0</v>
      </c>
      <c r="D239" s="303"/>
      <c r="E239" s="304"/>
      <c r="F239" s="305"/>
      <c r="G239" s="301">
        <v>1.1349999999999999E-2</v>
      </c>
      <c r="H239" s="205">
        <v>13125</v>
      </c>
      <c r="I239" s="267">
        <v>0</v>
      </c>
      <c r="K239" s="125">
        <f t="shared" si="6"/>
        <v>0</v>
      </c>
      <c r="L239" s="126">
        <f t="shared" si="7"/>
        <v>0</v>
      </c>
    </row>
    <row r="240" spans="1:12" ht="14.25" x14ac:dyDescent="0.2">
      <c r="A240" s="10">
        <v>42238</v>
      </c>
      <c r="B240" s="267">
        <v>0</v>
      </c>
      <c r="C240" s="271">
        <v>0</v>
      </c>
      <c r="D240" s="303"/>
      <c r="E240" s="304"/>
      <c r="F240" s="305"/>
      <c r="G240" s="301">
        <v>1.1349999999999999E-2</v>
      </c>
      <c r="H240" s="205">
        <v>13125</v>
      </c>
      <c r="I240" s="267">
        <v>0</v>
      </c>
      <c r="K240" s="125">
        <f t="shared" si="6"/>
        <v>0</v>
      </c>
      <c r="L240" s="126">
        <f t="shared" si="7"/>
        <v>0</v>
      </c>
    </row>
    <row r="241" spans="1:12" ht="14.25" x14ac:dyDescent="0.2">
      <c r="A241" s="10">
        <v>42239</v>
      </c>
      <c r="B241" s="267">
        <v>0</v>
      </c>
      <c r="C241" s="271">
        <v>0</v>
      </c>
      <c r="D241" s="303"/>
      <c r="E241" s="304"/>
      <c r="F241" s="305"/>
      <c r="G241" s="301">
        <v>1.1349999999999999E-2</v>
      </c>
      <c r="H241" s="205">
        <v>13125</v>
      </c>
      <c r="I241" s="267">
        <v>0</v>
      </c>
      <c r="K241" s="125">
        <f t="shared" si="6"/>
        <v>0</v>
      </c>
      <c r="L241" s="126">
        <f t="shared" si="7"/>
        <v>0</v>
      </c>
    </row>
    <row r="242" spans="1:12" ht="14.25" x14ac:dyDescent="0.2">
      <c r="A242" s="10">
        <v>42240</v>
      </c>
      <c r="B242" s="267">
        <v>0</v>
      </c>
      <c r="C242" s="271">
        <v>0</v>
      </c>
      <c r="D242" s="303"/>
      <c r="E242" s="304"/>
      <c r="F242" s="305"/>
      <c r="G242" s="301">
        <v>1.1349999999999999E-2</v>
      </c>
      <c r="H242" s="205">
        <v>13125</v>
      </c>
      <c r="I242" s="267">
        <v>0</v>
      </c>
      <c r="K242" s="125">
        <f t="shared" si="6"/>
        <v>0</v>
      </c>
      <c r="L242" s="126">
        <f t="shared" si="7"/>
        <v>0</v>
      </c>
    </row>
    <row r="243" spans="1:12" ht="14.25" x14ac:dyDescent="0.2">
      <c r="A243" s="10">
        <v>42241</v>
      </c>
      <c r="B243" s="267">
        <v>0</v>
      </c>
      <c r="C243" s="271">
        <v>0</v>
      </c>
      <c r="D243" s="303"/>
      <c r="E243" s="304"/>
      <c r="F243" s="305"/>
      <c r="G243" s="301">
        <v>1.1349999999999999E-2</v>
      </c>
      <c r="H243" s="205">
        <v>13125</v>
      </c>
      <c r="I243" s="267">
        <v>0</v>
      </c>
      <c r="K243" s="125">
        <f t="shared" si="6"/>
        <v>0</v>
      </c>
      <c r="L243" s="126">
        <f t="shared" si="7"/>
        <v>0</v>
      </c>
    </row>
    <row r="244" spans="1:12" ht="14.25" x14ac:dyDescent="0.2">
      <c r="A244" s="10">
        <v>42242</v>
      </c>
      <c r="B244" s="267">
        <v>0</v>
      </c>
      <c r="C244" s="271">
        <v>0</v>
      </c>
      <c r="D244" s="303"/>
      <c r="E244" s="304"/>
      <c r="F244" s="305"/>
      <c r="G244" s="301">
        <v>1.1349999999999999E-2</v>
      </c>
      <c r="H244" s="205">
        <v>13125</v>
      </c>
      <c r="I244" s="267">
        <v>0</v>
      </c>
      <c r="K244" s="125">
        <f t="shared" si="6"/>
        <v>0</v>
      </c>
      <c r="L244" s="126">
        <f t="shared" si="7"/>
        <v>0</v>
      </c>
    </row>
    <row r="245" spans="1:12" ht="14.25" x14ac:dyDescent="0.2">
      <c r="A245" s="10">
        <v>42243</v>
      </c>
      <c r="B245" s="267">
        <v>0</v>
      </c>
      <c r="C245" s="271">
        <v>0</v>
      </c>
      <c r="D245" s="303"/>
      <c r="E245" s="304"/>
      <c r="F245" s="305"/>
      <c r="G245" s="301">
        <v>1.1349999999999999E-2</v>
      </c>
      <c r="H245" s="205">
        <v>13125</v>
      </c>
      <c r="I245" s="267">
        <v>0</v>
      </c>
      <c r="K245" s="125">
        <f t="shared" si="6"/>
        <v>0</v>
      </c>
      <c r="L245" s="126">
        <f t="shared" si="7"/>
        <v>0</v>
      </c>
    </row>
    <row r="246" spans="1:12" ht="14.25" x14ac:dyDescent="0.2">
      <c r="A246" s="10">
        <v>42244</v>
      </c>
      <c r="B246" s="267">
        <v>0</v>
      </c>
      <c r="C246" s="271">
        <v>0</v>
      </c>
      <c r="D246" s="303"/>
      <c r="E246" s="304"/>
      <c r="F246" s="305"/>
      <c r="G246" s="301">
        <v>1.1349999999999999E-2</v>
      </c>
      <c r="H246" s="205">
        <v>13125</v>
      </c>
      <c r="I246" s="267">
        <v>0</v>
      </c>
      <c r="K246" s="125">
        <f t="shared" si="6"/>
        <v>0</v>
      </c>
      <c r="L246" s="126">
        <f t="shared" si="7"/>
        <v>0</v>
      </c>
    </row>
    <row r="247" spans="1:12" ht="14.25" x14ac:dyDescent="0.2">
      <c r="A247" s="10">
        <v>42245</v>
      </c>
      <c r="B247" s="267">
        <v>0</v>
      </c>
      <c r="C247" s="271">
        <v>0</v>
      </c>
      <c r="D247" s="303"/>
      <c r="E247" s="304"/>
      <c r="F247" s="305"/>
      <c r="G247" s="301">
        <v>1.1349999999999999E-2</v>
      </c>
      <c r="H247" s="205">
        <v>13125</v>
      </c>
      <c r="I247" s="267">
        <v>0</v>
      </c>
      <c r="K247" s="125">
        <f t="shared" si="6"/>
        <v>0</v>
      </c>
      <c r="L247" s="126">
        <f t="shared" si="7"/>
        <v>0</v>
      </c>
    </row>
    <row r="248" spans="1:12" ht="14.25" x14ac:dyDescent="0.2">
      <c r="A248" s="10">
        <v>42246</v>
      </c>
      <c r="B248" s="267">
        <v>0</v>
      </c>
      <c r="C248" s="271">
        <v>0</v>
      </c>
      <c r="D248" s="303"/>
      <c r="E248" s="304"/>
      <c r="F248" s="305"/>
      <c r="G248" s="301">
        <v>1.1349999999999999E-2</v>
      </c>
      <c r="H248" s="205">
        <v>13125</v>
      </c>
      <c r="I248" s="267">
        <v>0</v>
      </c>
      <c r="K248" s="125">
        <f t="shared" si="6"/>
        <v>0</v>
      </c>
      <c r="L248" s="126">
        <f t="shared" si="7"/>
        <v>0</v>
      </c>
    </row>
    <row r="249" spans="1:12" ht="14.25" x14ac:dyDescent="0.2">
      <c r="A249" s="10">
        <v>42247</v>
      </c>
      <c r="B249" s="267">
        <v>0</v>
      </c>
      <c r="C249" s="271">
        <v>0</v>
      </c>
      <c r="D249" s="303"/>
      <c r="E249" s="304"/>
      <c r="F249" s="305"/>
      <c r="G249" s="301">
        <v>1.1349999999999999E-2</v>
      </c>
      <c r="H249" s="205">
        <v>13125</v>
      </c>
      <c r="I249" s="267">
        <v>0</v>
      </c>
      <c r="K249" s="125">
        <f t="shared" si="6"/>
        <v>0</v>
      </c>
      <c r="L249" s="126">
        <f t="shared" si="7"/>
        <v>0</v>
      </c>
    </row>
    <row r="250" spans="1:12" ht="14.25" x14ac:dyDescent="0.2">
      <c r="A250" s="10">
        <v>42248</v>
      </c>
      <c r="B250" s="267">
        <v>0</v>
      </c>
      <c r="C250" s="271">
        <v>0</v>
      </c>
      <c r="D250" s="303"/>
      <c r="E250" s="304"/>
      <c r="F250" s="305"/>
      <c r="G250" s="301">
        <v>1.1349999999999999E-2</v>
      </c>
      <c r="H250" s="205">
        <v>13125</v>
      </c>
      <c r="I250" s="267">
        <v>0</v>
      </c>
      <c r="K250" s="125">
        <f t="shared" si="6"/>
        <v>0</v>
      </c>
      <c r="L250" s="126">
        <f t="shared" si="7"/>
        <v>0</v>
      </c>
    </row>
    <row r="251" spans="1:12" ht="14.25" x14ac:dyDescent="0.2">
      <c r="A251" s="10">
        <v>42249</v>
      </c>
      <c r="B251" s="267">
        <v>0</v>
      </c>
      <c r="C251" s="271">
        <v>0</v>
      </c>
      <c r="D251" s="303"/>
      <c r="E251" s="304"/>
      <c r="F251" s="305"/>
      <c r="G251" s="301">
        <v>1.1349999999999999E-2</v>
      </c>
      <c r="H251" s="205">
        <v>13125</v>
      </c>
      <c r="I251" s="267">
        <v>0</v>
      </c>
      <c r="K251" s="125">
        <f t="shared" si="6"/>
        <v>0</v>
      </c>
      <c r="L251" s="126">
        <f t="shared" si="7"/>
        <v>0</v>
      </c>
    </row>
    <row r="252" spans="1:12" ht="14.25" x14ac:dyDescent="0.2">
      <c r="A252" s="10">
        <v>42250</v>
      </c>
      <c r="B252" s="267">
        <v>0</v>
      </c>
      <c r="C252" s="271">
        <v>0</v>
      </c>
      <c r="D252" s="303"/>
      <c r="E252" s="304"/>
      <c r="F252" s="305"/>
      <c r="G252" s="301">
        <v>1.1349999999999999E-2</v>
      </c>
      <c r="H252" s="205">
        <v>13125</v>
      </c>
      <c r="I252" s="267">
        <v>0</v>
      </c>
      <c r="K252" s="125">
        <f t="shared" si="6"/>
        <v>0</v>
      </c>
      <c r="L252" s="126">
        <f t="shared" si="7"/>
        <v>0</v>
      </c>
    </row>
    <row r="253" spans="1:12" ht="14.25" x14ac:dyDescent="0.2">
      <c r="A253" s="10">
        <v>42251</v>
      </c>
      <c r="B253" s="267">
        <v>0</v>
      </c>
      <c r="C253" s="271">
        <v>0</v>
      </c>
      <c r="D253" s="303"/>
      <c r="E253" s="304"/>
      <c r="F253" s="305"/>
      <c r="G253" s="301">
        <v>1.1349999999999999E-2</v>
      </c>
      <c r="H253" s="205">
        <v>13125</v>
      </c>
      <c r="I253" s="267">
        <v>0</v>
      </c>
      <c r="K253" s="125">
        <f t="shared" si="6"/>
        <v>0</v>
      </c>
      <c r="L253" s="126">
        <f t="shared" si="7"/>
        <v>0</v>
      </c>
    </row>
    <row r="254" spans="1:12" ht="14.25" x14ac:dyDescent="0.2">
      <c r="A254" s="10">
        <v>42252</v>
      </c>
      <c r="B254" s="267">
        <v>0</v>
      </c>
      <c r="C254" s="271">
        <v>0</v>
      </c>
      <c r="D254" s="303"/>
      <c r="E254" s="304"/>
      <c r="F254" s="305"/>
      <c r="G254" s="301">
        <v>1.1349999999999999E-2</v>
      </c>
      <c r="H254" s="205">
        <v>13125</v>
      </c>
      <c r="I254" s="267">
        <v>0</v>
      </c>
      <c r="K254" s="125">
        <f t="shared" si="6"/>
        <v>0</v>
      </c>
      <c r="L254" s="126">
        <f t="shared" si="7"/>
        <v>0</v>
      </c>
    </row>
    <row r="255" spans="1:12" ht="14.25" x14ac:dyDescent="0.2">
      <c r="A255" s="10">
        <v>42253</v>
      </c>
      <c r="B255" s="267">
        <v>0</v>
      </c>
      <c r="C255" s="271">
        <v>0</v>
      </c>
      <c r="D255" s="303"/>
      <c r="E255" s="304"/>
      <c r="F255" s="305"/>
      <c r="G255" s="301">
        <v>1.1349999999999999E-2</v>
      </c>
      <c r="H255" s="205">
        <v>13125</v>
      </c>
      <c r="I255" s="267">
        <v>0</v>
      </c>
      <c r="K255" s="125">
        <f t="shared" si="6"/>
        <v>0</v>
      </c>
      <c r="L255" s="126">
        <f t="shared" si="7"/>
        <v>0</v>
      </c>
    </row>
    <row r="256" spans="1:12" ht="14.25" x14ac:dyDescent="0.2">
      <c r="A256" s="10">
        <v>42254</v>
      </c>
      <c r="B256" s="267">
        <v>0</v>
      </c>
      <c r="C256" s="271">
        <v>0</v>
      </c>
      <c r="D256" s="303"/>
      <c r="E256" s="304"/>
      <c r="F256" s="305"/>
      <c r="G256" s="301">
        <v>1.1349999999999999E-2</v>
      </c>
      <c r="H256" s="205">
        <v>13125</v>
      </c>
      <c r="I256" s="267">
        <v>0</v>
      </c>
      <c r="K256" s="125">
        <f t="shared" si="6"/>
        <v>0</v>
      </c>
      <c r="L256" s="126">
        <f t="shared" si="7"/>
        <v>0</v>
      </c>
    </row>
    <row r="257" spans="1:12" ht="14.25" x14ac:dyDescent="0.2">
      <c r="A257" s="10">
        <v>42255</v>
      </c>
      <c r="B257" s="267">
        <v>0</v>
      </c>
      <c r="C257" s="271">
        <v>0</v>
      </c>
      <c r="D257" s="303"/>
      <c r="E257" s="304"/>
      <c r="F257" s="305"/>
      <c r="G257" s="301">
        <v>1.1349999999999999E-2</v>
      </c>
      <c r="H257" s="205">
        <v>13125</v>
      </c>
      <c r="I257" s="267">
        <v>0</v>
      </c>
      <c r="K257" s="125">
        <f t="shared" si="6"/>
        <v>0</v>
      </c>
      <c r="L257" s="126">
        <f t="shared" si="7"/>
        <v>0</v>
      </c>
    </row>
    <row r="258" spans="1:12" ht="14.25" x14ac:dyDescent="0.2">
      <c r="A258" s="10">
        <v>42256</v>
      </c>
      <c r="B258" s="267">
        <v>0</v>
      </c>
      <c r="C258" s="271">
        <v>0</v>
      </c>
      <c r="D258" s="303"/>
      <c r="E258" s="304"/>
      <c r="F258" s="305"/>
      <c r="G258" s="301">
        <v>1.1349999999999999E-2</v>
      </c>
      <c r="H258" s="205">
        <v>13125</v>
      </c>
      <c r="I258" s="267">
        <v>0</v>
      </c>
      <c r="K258" s="125">
        <f t="shared" si="6"/>
        <v>0</v>
      </c>
      <c r="L258" s="126">
        <f t="shared" si="7"/>
        <v>0</v>
      </c>
    </row>
    <row r="259" spans="1:12" ht="14.25" x14ac:dyDescent="0.2">
      <c r="A259" s="10">
        <v>42257</v>
      </c>
      <c r="B259" s="267">
        <v>0</v>
      </c>
      <c r="C259" s="271">
        <v>0</v>
      </c>
      <c r="D259" s="303"/>
      <c r="E259" s="304"/>
      <c r="F259" s="305"/>
      <c r="G259" s="301">
        <v>1.1349999999999999E-2</v>
      </c>
      <c r="H259" s="205">
        <v>13125</v>
      </c>
      <c r="I259" s="267">
        <v>0</v>
      </c>
      <c r="K259" s="125">
        <f t="shared" si="6"/>
        <v>0</v>
      </c>
      <c r="L259" s="126">
        <f t="shared" si="7"/>
        <v>0</v>
      </c>
    </row>
    <row r="260" spans="1:12" ht="14.25" x14ac:dyDescent="0.2">
      <c r="A260" s="10">
        <v>42258</v>
      </c>
      <c r="B260" s="267">
        <v>0</v>
      </c>
      <c r="C260" s="271">
        <v>0</v>
      </c>
      <c r="D260" s="303"/>
      <c r="E260" s="304"/>
      <c r="F260" s="305"/>
      <c r="G260" s="301">
        <v>1.1349999999999999E-2</v>
      </c>
      <c r="H260" s="205">
        <v>13125</v>
      </c>
      <c r="I260" s="267">
        <v>0</v>
      </c>
      <c r="K260" s="125">
        <f t="shared" si="6"/>
        <v>0</v>
      </c>
      <c r="L260" s="126">
        <f t="shared" si="7"/>
        <v>0</v>
      </c>
    </row>
    <row r="261" spans="1:12" ht="14.25" x14ac:dyDescent="0.2">
      <c r="A261" s="10">
        <v>42259</v>
      </c>
      <c r="B261" s="267">
        <v>0</v>
      </c>
      <c r="C261" s="271">
        <v>0</v>
      </c>
      <c r="D261" s="275">
        <v>1.09E-2</v>
      </c>
      <c r="E261" s="304"/>
      <c r="F261" s="305"/>
      <c r="G261" s="301">
        <v>1.09E-2</v>
      </c>
      <c r="H261" s="205">
        <v>13125</v>
      </c>
      <c r="I261" s="267">
        <v>0</v>
      </c>
      <c r="K261" s="125">
        <f t="shared" si="6"/>
        <v>0</v>
      </c>
      <c r="L261" s="126">
        <f t="shared" si="7"/>
        <v>0</v>
      </c>
    </row>
    <row r="262" spans="1:12" ht="14.25" x14ac:dyDescent="0.2">
      <c r="A262" s="10">
        <v>42260</v>
      </c>
      <c r="B262" s="267">
        <v>0</v>
      </c>
      <c r="C262" s="271">
        <v>0</v>
      </c>
      <c r="D262" s="275">
        <v>1.12E-2</v>
      </c>
      <c r="E262" s="304"/>
      <c r="F262" s="305"/>
      <c r="G262" s="301">
        <v>1.12E-2</v>
      </c>
      <c r="H262" s="205">
        <v>13125</v>
      </c>
      <c r="I262" s="267">
        <v>0</v>
      </c>
      <c r="K262" s="125">
        <f t="shared" si="6"/>
        <v>0</v>
      </c>
      <c r="L262" s="126">
        <f t="shared" si="7"/>
        <v>0</v>
      </c>
    </row>
    <row r="263" spans="1:12" ht="14.25" x14ac:dyDescent="0.2">
      <c r="A263" s="10">
        <v>42261</v>
      </c>
      <c r="B263" s="267">
        <v>0</v>
      </c>
      <c r="C263" s="271">
        <v>0</v>
      </c>
      <c r="D263" s="275">
        <v>1.0999999999999999E-2</v>
      </c>
      <c r="E263" s="304"/>
      <c r="F263" s="305"/>
      <c r="G263" s="301">
        <v>1.0999999999999999E-2</v>
      </c>
      <c r="H263" s="205">
        <v>13125</v>
      </c>
      <c r="I263" s="267">
        <v>0</v>
      </c>
      <c r="K263" s="125">
        <f t="shared" si="6"/>
        <v>0</v>
      </c>
      <c r="L263" s="126">
        <f t="shared" si="7"/>
        <v>0</v>
      </c>
    </row>
    <row r="264" spans="1:12" ht="14.25" x14ac:dyDescent="0.2">
      <c r="A264" s="10">
        <v>42262</v>
      </c>
      <c r="B264" s="267">
        <v>0</v>
      </c>
      <c r="C264" s="271">
        <v>0</v>
      </c>
      <c r="D264" s="275">
        <v>1.14E-2</v>
      </c>
      <c r="E264" s="304"/>
      <c r="F264" s="305"/>
      <c r="G264" s="301">
        <v>1.14E-2</v>
      </c>
      <c r="H264" s="205">
        <v>13125</v>
      </c>
      <c r="I264" s="267">
        <v>0</v>
      </c>
      <c r="K264" s="125">
        <f t="shared" ref="K264:K327" si="8">B264*G264</f>
        <v>0</v>
      </c>
      <c r="L264" s="126">
        <f t="shared" ref="L264:L327" si="9">B264</f>
        <v>0</v>
      </c>
    </row>
    <row r="265" spans="1:12" ht="14.25" x14ac:dyDescent="0.2">
      <c r="A265" s="10">
        <v>42263</v>
      </c>
      <c r="B265" s="267">
        <v>0</v>
      </c>
      <c r="C265" s="271">
        <v>0</v>
      </c>
      <c r="D265" s="275">
        <v>1.15E-2</v>
      </c>
      <c r="E265" s="304"/>
      <c r="F265" s="305"/>
      <c r="G265" s="301">
        <v>1.15E-2</v>
      </c>
      <c r="H265" s="205">
        <v>13125</v>
      </c>
      <c r="I265" s="267">
        <v>0</v>
      </c>
      <c r="K265" s="125">
        <f t="shared" si="8"/>
        <v>0</v>
      </c>
      <c r="L265" s="126">
        <f t="shared" si="9"/>
        <v>0</v>
      </c>
    </row>
    <row r="266" spans="1:12" ht="14.25" x14ac:dyDescent="0.2">
      <c r="A266" s="10">
        <v>42264</v>
      </c>
      <c r="B266" s="267">
        <v>0</v>
      </c>
      <c r="C266" s="271">
        <v>0</v>
      </c>
      <c r="D266" s="275">
        <v>1.1599999999999999E-2</v>
      </c>
      <c r="E266" s="304"/>
      <c r="F266" s="305"/>
      <c r="G266" s="301">
        <v>1.1599999999999999E-2</v>
      </c>
      <c r="H266" s="205">
        <v>13125</v>
      </c>
      <c r="I266" s="267">
        <v>0</v>
      </c>
      <c r="K266" s="125">
        <f t="shared" si="8"/>
        <v>0</v>
      </c>
      <c r="L266" s="126">
        <f t="shared" si="9"/>
        <v>0</v>
      </c>
    </row>
    <row r="267" spans="1:12" ht="14.25" x14ac:dyDescent="0.2">
      <c r="A267" s="10">
        <v>42265</v>
      </c>
      <c r="B267" s="267">
        <v>0</v>
      </c>
      <c r="C267" s="271">
        <v>0</v>
      </c>
      <c r="D267" s="275">
        <v>1.18E-2</v>
      </c>
      <c r="E267" s="304"/>
      <c r="F267" s="305"/>
      <c r="G267" s="301">
        <v>1.18E-2</v>
      </c>
      <c r="H267" s="205">
        <v>13125</v>
      </c>
      <c r="I267" s="267">
        <v>0</v>
      </c>
      <c r="K267" s="125">
        <f t="shared" si="8"/>
        <v>0</v>
      </c>
      <c r="L267" s="126">
        <f t="shared" si="9"/>
        <v>0</v>
      </c>
    </row>
    <row r="268" spans="1:12" ht="14.25" x14ac:dyDescent="0.2">
      <c r="A268" s="10">
        <v>42266</v>
      </c>
      <c r="B268" s="267">
        <v>0</v>
      </c>
      <c r="C268" s="271">
        <v>0</v>
      </c>
      <c r="D268" s="303"/>
      <c r="E268" s="304"/>
      <c r="F268" s="305"/>
      <c r="G268" s="301">
        <v>1.1650000000000001E-2</v>
      </c>
      <c r="H268" s="205">
        <v>13125</v>
      </c>
      <c r="I268" s="267">
        <v>0</v>
      </c>
      <c r="K268" s="125">
        <f t="shared" si="8"/>
        <v>0</v>
      </c>
      <c r="L268" s="126">
        <f t="shared" si="9"/>
        <v>0</v>
      </c>
    </row>
    <row r="269" spans="1:12" ht="14.25" x14ac:dyDescent="0.2">
      <c r="A269" s="10">
        <v>42267</v>
      </c>
      <c r="B269" s="267">
        <v>0</v>
      </c>
      <c r="C269" s="271">
        <v>0</v>
      </c>
      <c r="D269" s="303"/>
      <c r="E269" s="304"/>
      <c r="F269" s="305"/>
      <c r="G269" s="301">
        <v>1.1650000000000001E-2</v>
      </c>
      <c r="H269" s="205">
        <v>13125</v>
      </c>
      <c r="I269" s="267">
        <v>0</v>
      </c>
      <c r="K269" s="125">
        <f t="shared" si="8"/>
        <v>0</v>
      </c>
      <c r="L269" s="126">
        <f t="shared" si="9"/>
        <v>0</v>
      </c>
    </row>
    <row r="270" spans="1:12" ht="14.25" x14ac:dyDescent="0.2">
      <c r="A270" s="10">
        <v>42268</v>
      </c>
      <c r="B270" s="267">
        <v>0</v>
      </c>
      <c r="C270" s="271">
        <v>0</v>
      </c>
      <c r="D270" s="303"/>
      <c r="E270" s="304"/>
      <c r="F270" s="305"/>
      <c r="G270" s="301">
        <v>1.1650000000000001E-2</v>
      </c>
      <c r="H270" s="205">
        <v>13125</v>
      </c>
      <c r="I270" s="267">
        <v>0</v>
      </c>
      <c r="K270" s="125">
        <f t="shared" si="8"/>
        <v>0</v>
      </c>
      <c r="L270" s="126">
        <f t="shared" si="9"/>
        <v>0</v>
      </c>
    </row>
    <row r="271" spans="1:12" ht="14.25" x14ac:dyDescent="0.2">
      <c r="A271" s="10">
        <v>42269</v>
      </c>
      <c r="B271" s="267">
        <v>0</v>
      </c>
      <c r="C271" s="271">
        <v>0</v>
      </c>
      <c r="D271" s="303"/>
      <c r="E271" s="304"/>
      <c r="F271" s="305"/>
      <c r="G271" s="301">
        <v>1.1650000000000001E-2</v>
      </c>
      <c r="H271" s="205">
        <v>13125</v>
      </c>
      <c r="I271" s="267">
        <v>0</v>
      </c>
      <c r="K271" s="125">
        <f t="shared" si="8"/>
        <v>0</v>
      </c>
      <c r="L271" s="126">
        <f t="shared" si="9"/>
        <v>0</v>
      </c>
    </row>
    <row r="272" spans="1:12" ht="14.25" x14ac:dyDescent="0.2">
      <c r="A272" s="10">
        <v>42270</v>
      </c>
      <c r="B272" s="267">
        <v>0</v>
      </c>
      <c r="C272" s="271">
        <v>0</v>
      </c>
      <c r="D272" s="303"/>
      <c r="E272" s="304"/>
      <c r="F272" s="305"/>
      <c r="G272" s="301">
        <v>1.1650000000000001E-2</v>
      </c>
      <c r="H272" s="205">
        <v>13125</v>
      </c>
      <c r="I272" s="267">
        <v>0</v>
      </c>
      <c r="K272" s="125">
        <f t="shared" si="8"/>
        <v>0</v>
      </c>
      <c r="L272" s="126">
        <f t="shared" si="9"/>
        <v>0</v>
      </c>
    </row>
    <row r="273" spans="1:12" ht="14.25" x14ac:dyDescent="0.2">
      <c r="A273" s="10">
        <v>42271</v>
      </c>
      <c r="B273" s="267">
        <v>0</v>
      </c>
      <c r="C273" s="271">
        <v>0</v>
      </c>
      <c r="D273" s="303"/>
      <c r="E273" s="304"/>
      <c r="F273" s="305"/>
      <c r="G273" s="301">
        <v>1.1650000000000001E-2</v>
      </c>
      <c r="H273" s="205">
        <v>13125</v>
      </c>
      <c r="I273" s="267">
        <v>0</v>
      </c>
      <c r="K273" s="125">
        <f t="shared" si="8"/>
        <v>0</v>
      </c>
      <c r="L273" s="126">
        <f t="shared" si="9"/>
        <v>0</v>
      </c>
    </row>
    <row r="274" spans="1:12" ht="14.25" x14ac:dyDescent="0.2">
      <c r="A274" s="10">
        <v>42272</v>
      </c>
      <c r="B274" s="267">
        <v>0</v>
      </c>
      <c r="C274" s="271">
        <v>0</v>
      </c>
      <c r="D274" s="303"/>
      <c r="E274" s="304"/>
      <c r="F274" s="305"/>
      <c r="G274" s="301">
        <v>1.1650000000000001E-2</v>
      </c>
      <c r="H274" s="205">
        <v>13125</v>
      </c>
      <c r="I274" s="267">
        <v>0</v>
      </c>
      <c r="K274" s="125">
        <f t="shared" si="8"/>
        <v>0</v>
      </c>
      <c r="L274" s="126">
        <f t="shared" si="9"/>
        <v>0</v>
      </c>
    </row>
    <row r="275" spans="1:12" ht="14.25" x14ac:dyDescent="0.2">
      <c r="A275" s="10">
        <v>42273</v>
      </c>
      <c r="B275" s="267">
        <v>0</v>
      </c>
      <c r="C275" s="271">
        <v>0</v>
      </c>
      <c r="D275" s="303"/>
      <c r="E275" s="304"/>
      <c r="F275" s="305"/>
      <c r="G275" s="301">
        <v>1.1650000000000001E-2</v>
      </c>
      <c r="H275" s="205">
        <v>13125</v>
      </c>
      <c r="I275" s="267">
        <v>0</v>
      </c>
      <c r="K275" s="125">
        <f t="shared" si="8"/>
        <v>0</v>
      </c>
      <c r="L275" s="126">
        <f t="shared" si="9"/>
        <v>0</v>
      </c>
    </row>
    <row r="276" spans="1:12" ht="14.25" x14ac:dyDescent="0.2">
      <c r="A276" s="10">
        <v>42274</v>
      </c>
      <c r="B276" s="267">
        <v>0</v>
      </c>
      <c r="C276" s="271">
        <v>0</v>
      </c>
      <c r="D276" s="303"/>
      <c r="E276" s="304"/>
      <c r="F276" s="305"/>
      <c r="G276" s="301">
        <v>1.1650000000000001E-2</v>
      </c>
      <c r="H276" s="205">
        <v>13125</v>
      </c>
      <c r="I276" s="267">
        <v>0</v>
      </c>
      <c r="K276" s="125">
        <f t="shared" si="8"/>
        <v>0</v>
      </c>
      <c r="L276" s="126">
        <f t="shared" si="9"/>
        <v>0</v>
      </c>
    </row>
    <row r="277" spans="1:12" ht="14.25" x14ac:dyDescent="0.2">
      <c r="A277" s="10">
        <v>42275</v>
      </c>
      <c r="B277" s="267">
        <v>0</v>
      </c>
      <c r="C277" s="271">
        <v>0</v>
      </c>
      <c r="D277" s="303"/>
      <c r="E277" s="304"/>
      <c r="F277" s="305"/>
      <c r="G277" s="301">
        <v>1.1650000000000001E-2</v>
      </c>
      <c r="H277" s="205">
        <v>13125</v>
      </c>
      <c r="I277" s="267">
        <v>0</v>
      </c>
      <c r="K277" s="125">
        <f t="shared" si="8"/>
        <v>0</v>
      </c>
      <c r="L277" s="126">
        <f t="shared" si="9"/>
        <v>0</v>
      </c>
    </row>
    <row r="278" spans="1:12" ht="14.25" x14ac:dyDescent="0.2">
      <c r="A278" s="10">
        <v>42276</v>
      </c>
      <c r="B278" s="267">
        <v>0</v>
      </c>
      <c r="C278" s="271">
        <v>0</v>
      </c>
      <c r="D278" s="303"/>
      <c r="E278" s="304"/>
      <c r="F278" s="305"/>
      <c r="G278" s="301">
        <v>1.1650000000000001E-2</v>
      </c>
      <c r="H278" s="205">
        <v>13125</v>
      </c>
      <c r="I278" s="267">
        <v>0</v>
      </c>
      <c r="K278" s="125">
        <f t="shared" si="8"/>
        <v>0</v>
      </c>
      <c r="L278" s="126">
        <f t="shared" si="9"/>
        <v>0</v>
      </c>
    </row>
    <row r="279" spans="1:12" ht="14.25" x14ac:dyDescent="0.2">
      <c r="A279" s="10">
        <v>42277</v>
      </c>
      <c r="B279" s="267">
        <v>0</v>
      </c>
      <c r="C279" s="271">
        <v>0</v>
      </c>
      <c r="D279" s="303"/>
      <c r="E279" s="304"/>
      <c r="F279" s="305"/>
      <c r="G279" s="301">
        <v>1.1650000000000001E-2</v>
      </c>
      <c r="H279" s="205">
        <v>13125</v>
      </c>
      <c r="I279" s="267">
        <v>0</v>
      </c>
      <c r="K279" s="125">
        <f t="shared" si="8"/>
        <v>0</v>
      </c>
      <c r="L279" s="126">
        <f t="shared" si="9"/>
        <v>0</v>
      </c>
    </row>
    <row r="280" spans="1:12" ht="14.25" x14ac:dyDescent="0.2">
      <c r="A280" s="10">
        <v>42278</v>
      </c>
      <c r="B280" s="267">
        <v>0</v>
      </c>
      <c r="C280" s="271">
        <v>0</v>
      </c>
      <c r="D280" s="303"/>
      <c r="E280" s="304"/>
      <c r="F280" s="305"/>
      <c r="G280" s="301">
        <v>1.1650000000000001E-2</v>
      </c>
      <c r="H280" s="205">
        <v>13125</v>
      </c>
      <c r="I280" s="267">
        <v>0</v>
      </c>
      <c r="K280" s="125">
        <f t="shared" si="8"/>
        <v>0</v>
      </c>
      <c r="L280" s="126">
        <f t="shared" si="9"/>
        <v>0</v>
      </c>
    </row>
    <row r="281" spans="1:12" ht="14.25" x14ac:dyDescent="0.2">
      <c r="A281" s="10">
        <v>42279</v>
      </c>
      <c r="B281" s="267">
        <v>0</v>
      </c>
      <c r="C281" s="271">
        <v>0</v>
      </c>
      <c r="D281" s="303"/>
      <c r="E281" s="304"/>
      <c r="F281" s="305"/>
      <c r="G281" s="301">
        <v>1.1650000000000001E-2</v>
      </c>
      <c r="H281" s="205">
        <v>13125</v>
      </c>
      <c r="I281" s="267">
        <v>0</v>
      </c>
      <c r="K281" s="125">
        <f t="shared" si="8"/>
        <v>0</v>
      </c>
      <c r="L281" s="126">
        <f t="shared" si="9"/>
        <v>0</v>
      </c>
    </row>
    <row r="282" spans="1:12" ht="14.25" x14ac:dyDescent="0.2">
      <c r="A282" s="10">
        <v>42280</v>
      </c>
      <c r="B282" s="267">
        <v>0</v>
      </c>
      <c r="C282" s="271">
        <v>0</v>
      </c>
      <c r="D282" s="303"/>
      <c r="E282" s="304"/>
      <c r="F282" s="305"/>
      <c r="G282" s="301">
        <v>1.1650000000000001E-2</v>
      </c>
      <c r="H282" s="205">
        <v>13125</v>
      </c>
      <c r="I282" s="267">
        <v>0</v>
      </c>
      <c r="K282" s="125">
        <f t="shared" si="8"/>
        <v>0</v>
      </c>
      <c r="L282" s="126">
        <f t="shared" si="9"/>
        <v>0</v>
      </c>
    </row>
    <row r="283" spans="1:12" ht="14.25" x14ac:dyDescent="0.2">
      <c r="A283" s="10">
        <v>42281</v>
      </c>
      <c r="B283" s="267">
        <v>0</v>
      </c>
      <c r="C283" s="271">
        <v>0</v>
      </c>
      <c r="D283" s="303"/>
      <c r="E283" s="304"/>
      <c r="F283" s="305"/>
      <c r="G283" s="301">
        <v>1.1650000000000001E-2</v>
      </c>
      <c r="H283" s="205">
        <v>13125</v>
      </c>
      <c r="I283" s="267">
        <v>0</v>
      </c>
      <c r="K283" s="125">
        <f t="shared" si="8"/>
        <v>0</v>
      </c>
      <c r="L283" s="126">
        <f t="shared" si="9"/>
        <v>0</v>
      </c>
    </row>
    <row r="284" spans="1:12" ht="14.25" x14ac:dyDescent="0.2">
      <c r="A284" s="10">
        <v>42282</v>
      </c>
      <c r="B284" s="267">
        <v>0</v>
      </c>
      <c r="C284" s="271">
        <v>0</v>
      </c>
      <c r="D284" s="303"/>
      <c r="E284" s="304"/>
      <c r="F284" s="305"/>
      <c r="G284" s="301">
        <v>1.1650000000000001E-2</v>
      </c>
      <c r="H284" s="205">
        <v>13125</v>
      </c>
      <c r="I284" s="267">
        <v>0</v>
      </c>
      <c r="K284" s="125">
        <f t="shared" si="8"/>
        <v>0</v>
      </c>
      <c r="L284" s="126">
        <f t="shared" si="9"/>
        <v>0</v>
      </c>
    </row>
    <row r="285" spans="1:12" ht="14.25" x14ac:dyDescent="0.2">
      <c r="A285" s="10">
        <v>42283</v>
      </c>
      <c r="B285" s="267">
        <v>0</v>
      </c>
      <c r="C285" s="271">
        <v>0</v>
      </c>
      <c r="D285" s="303"/>
      <c r="E285" s="304"/>
      <c r="F285" s="305"/>
      <c r="G285" s="301">
        <v>1.1650000000000001E-2</v>
      </c>
      <c r="H285" s="205">
        <v>13125</v>
      </c>
      <c r="I285" s="267">
        <v>0</v>
      </c>
      <c r="K285" s="125">
        <f t="shared" si="8"/>
        <v>0</v>
      </c>
      <c r="L285" s="126">
        <f t="shared" si="9"/>
        <v>0</v>
      </c>
    </row>
    <row r="286" spans="1:12" ht="14.25" x14ac:dyDescent="0.2">
      <c r="A286" s="10">
        <v>42284</v>
      </c>
      <c r="B286" s="267">
        <v>0</v>
      </c>
      <c r="C286" s="271">
        <v>0</v>
      </c>
      <c r="D286" s="303"/>
      <c r="E286" s="304"/>
      <c r="F286" s="305"/>
      <c r="G286" s="301">
        <v>1.1650000000000001E-2</v>
      </c>
      <c r="H286" s="205">
        <v>13125</v>
      </c>
      <c r="I286" s="267">
        <v>0</v>
      </c>
      <c r="K286" s="125">
        <f t="shared" si="8"/>
        <v>0</v>
      </c>
      <c r="L286" s="126">
        <f t="shared" si="9"/>
        <v>0</v>
      </c>
    </row>
    <row r="287" spans="1:12" ht="14.25" x14ac:dyDescent="0.2">
      <c r="A287" s="10">
        <v>42285</v>
      </c>
      <c r="B287" s="267">
        <v>0</v>
      </c>
      <c r="C287" s="271">
        <v>0</v>
      </c>
      <c r="D287" s="303"/>
      <c r="E287" s="304"/>
      <c r="F287" s="305"/>
      <c r="G287" s="301">
        <v>1.1650000000000001E-2</v>
      </c>
      <c r="H287" s="205">
        <v>13125</v>
      </c>
      <c r="I287" s="267">
        <v>0</v>
      </c>
      <c r="K287" s="125">
        <f t="shared" si="8"/>
        <v>0</v>
      </c>
      <c r="L287" s="126">
        <f t="shared" si="9"/>
        <v>0</v>
      </c>
    </row>
    <row r="288" spans="1:12" ht="14.25" x14ac:dyDescent="0.2">
      <c r="A288" s="10">
        <v>42286</v>
      </c>
      <c r="B288" s="267">
        <v>0</v>
      </c>
      <c r="C288" s="271">
        <v>0</v>
      </c>
      <c r="D288" s="303"/>
      <c r="E288" s="304"/>
      <c r="F288" s="305"/>
      <c r="G288" s="301">
        <v>1.1650000000000001E-2</v>
      </c>
      <c r="H288" s="205">
        <v>13125</v>
      </c>
      <c r="I288" s="267">
        <v>0</v>
      </c>
      <c r="K288" s="125">
        <f t="shared" si="8"/>
        <v>0</v>
      </c>
      <c r="L288" s="126">
        <f t="shared" si="9"/>
        <v>0</v>
      </c>
    </row>
    <row r="289" spans="1:12" ht="14.25" x14ac:dyDescent="0.2">
      <c r="A289" s="10">
        <v>42287</v>
      </c>
      <c r="B289" s="267">
        <v>0</v>
      </c>
      <c r="C289" s="271">
        <v>0</v>
      </c>
      <c r="D289" s="303"/>
      <c r="E289" s="304"/>
      <c r="F289" s="305"/>
      <c r="G289" s="301">
        <v>1.1650000000000001E-2</v>
      </c>
      <c r="H289" s="205">
        <v>13125</v>
      </c>
      <c r="I289" s="267">
        <v>0</v>
      </c>
      <c r="K289" s="125">
        <f t="shared" si="8"/>
        <v>0</v>
      </c>
      <c r="L289" s="126">
        <f t="shared" si="9"/>
        <v>0</v>
      </c>
    </row>
    <row r="290" spans="1:12" ht="14.25" x14ac:dyDescent="0.2">
      <c r="A290" s="10">
        <v>42288</v>
      </c>
      <c r="B290" s="267">
        <v>0</v>
      </c>
      <c r="C290" s="271">
        <v>0</v>
      </c>
      <c r="D290" s="303"/>
      <c r="E290" s="304"/>
      <c r="F290" s="305"/>
      <c r="G290" s="301">
        <v>1.1650000000000001E-2</v>
      </c>
      <c r="H290" s="205">
        <v>13125</v>
      </c>
      <c r="I290" s="267">
        <v>0</v>
      </c>
      <c r="K290" s="125">
        <f t="shared" si="8"/>
        <v>0</v>
      </c>
      <c r="L290" s="126">
        <f t="shared" si="9"/>
        <v>0</v>
      </c>
    </row>
    <row r="291" spans="1:12" ht="14.25" x14ac:dyDescent="0.2">
      <c r="A291" s="10">
        <v>42289</v>
      </c>
      <c r="B291" s="267">
        <v>0</v>
      </c>
      <c r="C291" s="271">
        <v>0</v>
      </c>
      <c r="D291" s="303"/>
      <c r="E291" s="304"/>
      <c r="F291" s="305"/>
      <c r="G291" s="301">
        <v>1.1650000000000001E-2</v>
      </c>
      <c r="H291" s="205">
        <v>13125</v>
      </c>
      <c r="I291" s="267">
        <v>0</v>
      </c>
      <c r="K291" s="125">
        <f t="shared" si="8"/>
        <v>0</v>
      </c>
      <c r="L291" s="126">
        <f t="shared" si="9"/>
        <v>0</v>
      </c>
    </row>
    <row r="292" spans="1:12" ht="14.25" x14ac:dyDescent="0.2">
      <c r="A292" s="10">
        <v>42290</v>
      </c>
      <c r="B292" s="267">
        <v>0</v>
      </c>
      <c r="C292" s="271">
        <v>0</v>
      </c>
      <c r="D292" s="303"/>
      <c r="E292" s="304"/>
      <c r="F292" s="305"/>
      <c r="G292" s="301">
        <v>1.1650000000000001E-2</v>
      </c>
      <c r="H292" s="205">
        <v>13125</v>
      </c>
      <c r="I292" s="267">
        <v>0</v>
      </c>
      <c r="K292" s="125">
        <f t="shared" si="8"/>
        <v>0</v>
      </c>
      <c r="L292" s="126">
        <f t="shared" si="9"/>
        <v>0</v>
      </c>
    </row>
    <row r="293" spans="1:12" ht="14.25" x14ac:dyDescent="0.2">
      <c r="A293" s="10">
        <v>42291</v>
      </c>
      <c r="B293" s="267">
        <v>0</v>
      </c>
      <c r="C293" s="271">
        <v>0</v>
      </c>
      <c r="D293" s="303"/>
      <c r="E293" s="304"/>
      <c r="F293" s="305"/>
      <c r="G293" s="301">
        <v>1.1650000000000001E-2</v>
      </c>
      <c r="H293" s="205">
        <v>13125</v>
      </c>
      <c r="I293" s="267">
        <v>0</v>
      </c>
      <c r="K293" s="125">
        <f t="shared" si="8"/>
        <v>0</v>
      </c>
      <c r="L293" s="126">
        <f t="shared" si="9"/>
        <v>0</v>
      </c>
    </row>
    <row r="294" spans="1:12" ht="14.25" x14ac:dyDescent="0.2">
      <c r="A294" s="10">
        <v>42292</v>
      </c>
      <c r="B294" s="267">
        <v>0</v>
      </c>
      <c r="C294" s="271">
        <v>0</v>
      </c>
      <c r="D294" s="303"/>
      <c r="E294" s="304"/>
      <c r="F294" s="305"/>
      <c r="G294" s="301">
        <v>1.1650000000000001E-2</v>
      </c>
      <c r="H294" s="205">
        <v>13125</v>
      </c>
      <c r="I294" s="267">
        <v>0</v>
      </c>
      <c r="K294" s="125">
        <f t="shared" si="8"/>
        <v>0</v>
      </c>
      <c r="L294" s="126">
        <f t="shared" si="9"/>
        <v>0</v>
      </c>
    </row>
    <row r="295" spans="1:12" ht="14.25" x14ac:dyDescent="0.2">
      <c r="A295" s="10">
        <v>42293</v>
      </c>
      <c r="B295" s="267">
        <v>0</v>
      </c>
      <c r="C295" s="271">
        <v>0</v>
      </c>
      <c r="D295" s="303"/>
      <c r="E295" s="304"/>
      <c r="F295" s="305"/>
      <c r="G295" s="301">
        <v>1.1650000000000001E-2</v>
      </c>
      <c r="H295" s="205">
        <v>13125</v>
      </c>
      <c r="I295" s="267">
        <v>0</v>
      </c>
      <c r="K295" s="125">
        <f t="shared" si="8"/>
        <v>0</v>
      </c>
      <c r="L295" s="126">
        <f t="shared" si="9"/>
        <v>0</v>
      </c>
    </row>
    <row r="296" spans="1:12" ht="14.25" x14ac:dyDescent="0.2">
      <c r="A296" s="10">
        <v>42294</v>
      </c>
      <c r="B296" s="267">
        <v>0</v>
      </c>
      <c r="C296" s="271">
        <v>0</v>
      </c>
      <c r="D296" s="303"/>
      <c r="E296" s="304"/>
      <c r="F296" s="305"/>
      <c r="G296" s="301">
        <v>1.1650000000000001E-2</v>
      </c>
      <c r="H296" s="205">
        <v>13125</v>
      </c>
      <c r="I296" s="267">
        <v>0</v>
      </c>
      <c r="K296" s="125">
        <f t="shared" si="8"/>
        <v>0</v>
      </c>
      <c r="L296" s="126">
        <f t="shared" si="9"/>
        <v>0</v>
      </c>
    </row>
    <row r="297" spans="1:12" ht="14.25" x14ac:dyDescent="0.2">
      <c r="A297" s="10">
        <v>42295</v>
      </c>
      <c r="B297" s="267">
        <v>5.0999999999999996</v>
      </c>
      <c r="C297" s="271">
        <v>10.11585</v>
      </c>
      <c r="D297" s="275">
        <v>1.15E-2</v>
      </c>
      <c r="E297" s="304"/>
      <c r="F297" s="305"/>
      <c r="G297" s="301">
        <v>1.15E-2</v>
      </c>
      <c r="H297" s="205">
        <v>13125</v>
      </c>
      <c r="I297" s="267">
        <v>0.31619112345</v>
      </c>
      <c r="K297" s="125">
        <f t="shared" si="8"/>
        <v>5.8649999999999994E-2</v>
      </c>
      <c r="L297" s="126">
        <f t="shared" si="9"/>
        <v>5.0999999999999996</v>
      </c>
    </row>
    <row r="298" spans="1:12" ht="14.25" x14ac:dyDescent="0.2">
      <c r="A298" s="10">
        <v>42296</v>
      </c>
      <c r="B298" s="267">
        <v>5.4</v>
      </c>
      <c r="C298" s="271">
        <v>10.710900000000001</v>
      </c>
      <c r="D298" s="275">
        <v>1.15E-2</v>
      </c>
      <c r="E298" s="304"/>
      <c r="F298" s="305"/>
      <c r="G298" s="301">
        <v>1.15E-2</v>
      </c>
      <c r="H298" s="205">
        <v>13125</v>
      </c>
      <c r="I298" s="267">
        <v>0.33479060129999999</v>
      </c>
      <c r="K298" s="125">
        <f t="shared" si="8"/>
        <v>6.2100000000000002E-2</v>
      </c>
      <c r="L298" s="126">
        <f t="shared" si="9"/>
        <v>5.4</v>
      </c>
    </row>
    <row r="299" spans="1:12" ht="14.25" x14ac:dyDescent="0.2">
      <c r="A299" s="10">
        <v>42297</v>
      </c>
      <c r="B299" s="267">
        <v>5.6</v>
      </c>
      <c r="C299" s="271">
        <v>11.1076</v>
      </c>
      <c r="D299" s="275">
        <v>1.15E-2</v>
      </c>
      <c r="E299" s="304"/>
      <c r="F299" s="305"/>
      <c r="G299" s="301">
        <v>1.15E-2</v>
      </c>
      <c r="H299" s="205">
        <v>13125</v>
      </c>
      <c r="I299" s="267">
        <v>0.34719025320000002</v>
      </c>
      <c r="K299" s="125">
        <f t="shared" si="8"/>
        <v>6.4399999999999999E-2</v>
      </c>
      <c r="L299" s="126">
        <f t="shared" si="9"/>
        <v>5.6</v>
      </c>
    </row>
    <row r="300" spans="1:12" ht="14.25" x14ac:dyDescent="0.2">
      <c r="A300" s="10">
        <v>42298</v>
      </c>
      <c r="B300" s="305"/>
      <c r="C300" s="304"/>
      <c r="D300" s="303"/>
      <c r="E300" s="304"/>
      <c r="F300" s="305"/>
      <c r="G300" s="301">
        <v>1.0530000000000001E-2</v>
      </c>
      <c r="H300" s="205">
        <v>13125</v>
      </c>
      <c r="I300" s="267">
        <v>0</v>
      </c>
      <c r="K300" s="125">
        <f t="shared" si="8"/>
        <v>0</v>
      </c>
      <c r="L300" s="126">
        <f t="shared" si="9"/>
        <v>0</v>
      </c>
    </row>
    <row r="301" spans="1:12" ht="14.25" x14ac:dyDescent="0.2">
      <c r="A301" s="10">
        <v>42299</v>
      </c>
      <c r="B301" s="305"/>
      <c r="C301" s="304"/>
      <c r="D301" s="303"/>
      <c r="E301" s="304"/>
      <c r="F301" s="305"/>
      <c r="G301" s="301">
        <v>1.0530000000000001E-2</v>
      </c>
      <c r="H301" s="205">
        <v>13125</v>
      </c>
      <c r="I301" s="267">
        <v>0</v>
      </c>
      <c r="K301" s="125">
        <f t="shared" si="8"/>
        <v>0</v>
      </c>
      <c r="L301" s="126">
        <f t="shared" si="9"/>
        <v>0</v>
      </c>
    </row>
    <row r="302" spans="1:12" ht="14.25" x14ac:dyDescent="0.2">
      <c r="A302" s="10">
        <v>42300</v>
      </c>
      <c r="B302" s="267">
        <v>0</v>
      </c>
      <c r="C302" s="271">
        <v>0</v>
      </c>
      <c r="D302" s="303"/>
      <c r="E302" s="304"/>
      <c r="F302" s="305"/>
      <c r="G302" s="301">
        <v>1.0530000000000001E-2</v>
      </c>
      <c r="H302" s="205">
        <v>13125</v>
      </c>
      <c r="I302" s="267">
        <v>0</v>
      </c>
      <c r="K302" s="125">
        <f t="shared" si="8"/>
        <v>0</v>
      </c>
      <c r="L302" s="126">
        <f t="shared" si="9"/>
        <v>0</v>
      </c>
    </row>
    <row r="303" spans="1:12" ht="14.25" x14ac:dyDescent="0.2">
      <c r="A303" s="10">
        <v>42301</v>
      </c>
      <c r="B303" s="267">
        <v>0</v>
      </c>
      <c r="C303" s="271">
        <v>0</v>
      </c>
      <c r="D303" s="303"/>
      <c r="E303" s="304"/>
      <c r="F303" s="305"/>
      <c r="G303" s="301">
        <v>1.0530000000000001E-2</v>
      </c>
      <c r="H303" s="205">
        <v>13125</v>
      </c>
      <c r="I303" s="267">
        <v>0</v>
      </c>
      <c r="K303" s="125">
        <f t="shared" si="8"/>
        <v>0</v>
      </c>
      <c r="L303" s="126">
        <f t="shared" si="9"/>
        <v>0</v>
      </c>
    </row>
    <row r="304" spans="1:12" ht="14.25" x14ac:dyDescent="0.2">
      <c r="A304" s="10">
        <v>42302</v>
      </c>
      <c r="B304" s="267">
        <v>0</v>
      </c>
      <c r="C304" s="271">
        <v>0</v>
      </c>
      <c r="D304" s="303"/>
      <c r="E304" s="304"/>
      <c r="F304" s="305"/>
      <c r="G304" s="301">
        <v>1.0530000000000001E-2</v>
      </c>
      <c r="H304" s="205">
        <v>13125</v>
      </c>
      <c r="I304" s="267">
        <v>0</v>
      </c>
      <c r="K304" s="125">
        <f t="shared" si="8"/>
        <v>0</v>
      </c>
      <c r="L304" s="126">
        <f t="shared" si="9"/>
        <v>0</v>
      </c>
    </row>
    <row r="305" spans="1:12" ht="14.25" x14ac:dyDescent="0.2">
      <c r="A305" s="10">
        <v>42303</v>
      </c>
      <c r="B305" s="267">
        <v>0</v>
      </c>
      <c r="C305" s="271">
        <v>0</v>
      </c>
      <c r="D305" s="303"/>
      <c r="E305" s="304"/>
      <c r="F305" s="305"/>
      <c r="G305" s="301">
        <v>1.0530000000000001E-2</v>
      </c>
      <c r="H305" s="205">
        <v>13125</v>
      </c>
      <c r="I305" s="267">
        <v>0</v>
      </c>
      <c r="K305" s="125">
        <f t="shared" si="8"/>
        <v>0</v>
      </c>
      <c r="L305" s="126">
        <f t="shared" si="9"/>
        <v>0</v>
      </c>
    </row>
    <row r="306" spans="1:12" ht="14.25" x14ac:dyDescent="0.2">
      <c r="A306" s="10">
        <v>42304</v>
      </c>
      <c r="B306" s="267">
        <v>0</v>
      </c>
      <c r="C306" s="271">
        <v>0</v>
      </c>
      <c r="D306" s="303"/>
      <c r="E306" s="304"/>
      <c r="F306" s="305"/>
      <c r="G306" s="301">
        <v>1.0530000000000001E-2</v>
      </c>
      <c r="H306" s="205">
        <v>13125</v>
      </c>
      <c r="I306" s="267">
        <v>0</v>
      </c>
      <c r="K306" s="125">
        <f t="shared" si="8"/>
        <v>0</v>
      </c>
      <c r="L306" s="126">
        <f t="shared" si="9"/>
        <v>0</v>
      </c>
    </row>
    <row r="307" spans="1:12" ht="14.25" x14ac:dyDescent="0.2">
      <c r="A307" s="10">
        <v>42305</v>
      </c>
      <c r="B307" s="267">
        <v>0</v>
      </c>
      <c r="C307" s="271">
        <v>0</v>
      </c>
      <c r="D307" s="303"/>
      <c r="E307" s="304"/>
      <c r="F307" s="305"/>
      <c r="G307" s="301">
        <v>1.0530000000000001E-2</v>
      </c>
      <c r="H307" s="205">
        <v>13125</v>
      </c>
      <c r="I307" s="267">
        <v>0</v>
      </c>
      <c r="K307" s="125">
        <f t="shared" si="8"/>
        <v>0</v>
      </c>
      <c r="L307" s="126">
        <f t="shared" si="9"/>
        <v>0</v>
      </c>
    </row>
    <row r="308" spans="1:12" ht="14.25" x14ac:dyDescent="0.2">
      <c r="A308" s="10">
        <v>42306</v>
      </c>
      <c r="B308" s="267">
        <v>0</v>
      </c>
      <c r="C308" s="271">
        <v>0</v>
      </c>
      <c r="D308" s="303"/>
      <c r="E308" s="304"/>
      <c r="F308" s="305"/>
      <c r="G308" s="301">
        <v>1.0530000000000001E-2</v>
      </c>
      <c r="H308" s="205">
        <v>13125</v>
      </c>
      <c r="I308" s="267">
        <v>0</v>
      </c>
      <c r="K308" s="125">
        <f t="shared" si="8"/>
        <v>0</v>
      </c>
      <c r="L308" s="126">
        <f t="shared" si="9"/>
        <v>0</v>
      </c>
    </row>
    <row r="309" spans="1:12" ht="14.25" x14ac:dyDescent="0.2">
      <c r="A309" s="10">
        <v>42307</v>
      </c>
      <c r="B309" s="267">
        <v>0</v>
      </c>
      <c r="C309" s="271">
        <v>0</v>
      </c>
      <c r="D309" s="303"/>
      <c r="E309" s="304"/>
      <c r="F309" s="305"/>
      <c r="G309" s="301">
        <v>1.0530000000000001E-2</v>
      </c>
      <c r="H309" s="205">
        <v>13125</v>
      </c>
      <c r="I309" s="267">
        <v>0</v>
      </c>
      <c r="K309" s="125">
        <f t="shared" si="8"/>
        <v>0</v>
      </c>
      <c r="L309" s="126">
        <f t="shared" si="9"/>
        <v>0</v>
      </c>
    </row>
    <row r="310" spans="1:12" ht="14.25" x14ac:dyDescent="0.2">
      <c r="A310" s="10">
        <v>42308</v>
      </c>
      <c r="B310" s="267">
        <v>0</v>
      </c>
      <c r="C310" s="271">
        <v>0</v>
      </c>
      <c r="D310" s="303"/>
      <c r="E310" s="304"/>
      <c r="F310" s="305"/>
      <c r="G310" s="301">
        <v>1.0530000000000001E-2</v>
      </c>
      <c r="H310" s="205">
        <v>13125</v>
      </c>
      <c r="I310" s="267">
        <v>0</v>
      </c>
      <c r="K310" s="125">
        <f t="shared" si="8"/>
        <v>0</v>
      </c>
      <c r="L310" s="126">
        <f t="shared" si="9"/>
        <v>0</v>
      </c>
    </row>
    <row r="311" spans="1:12" ht="14.25" x14ac:dyDescent="0.2">
      <c r="A311" s="10">
        <v>42309</v>
      </c>
      <c r="B311" s="267">
        <v>0</v>
      </c>
      <c r="C311" s="271">
        <v>0</v>
      </c>
      <c r="D311" s="303"/>
      <c r="E311" s="304"/>
      <c r="F311" s="305"/>
      <c r="G311" s="301">
        <v>1.0530000000000001E-2</v>
      </c>
      <c r="H311" s="205">
        <v>13125</v>
      </c>
      <c r="I311" s="267">
        <v>0</v>
      </c>
      <c r="K311" s="125">
        <f t="shared" si="8"/>
        <v>0</v>
      </c>
      <c r="L311" s="126">
        <f t="shared" si="9"/>
        <v>0</v>
      </c>
    </row>
    <row r="312" spans="1:12" ht="14.25" x14ac:dyDescent="0.2">
      <c r="A312" s="10">
        <v>42310</v>
      </c>
      <c r="B312" s="267">
        <v>0</v>
      </c>
      <c r="C312" s="271">
        <v>0</v>
      </c>
      <c r="D312" s="303"/>
      <c r="E312" s="304"/>
      <c r="F312" s="305"/>
      <c r="G312" s="301">
        <v>1.0530000000000001E-2</v>
      </c>
      <c r="H312" s="205">
        <v>13125</v>
      </c>
      <c r="I312" s="267">
        <v>0</v>
      </c>
      <c r="K312" s="125">
        <f t="shared" si="8"/>
        <v>0</v>
      </c>
      <c r="L312" s="126">
        <f t="shared" si="9"/>
        <v>0</v>
      </c>
    </row>
    <row r="313" spans="1:12" ht="14.25" x14ac:dyDescent="0.2">
      <c r="A313" s="10">
        <v>42311</v>
      </c>
      <c r="B313" s="267">
        <v>0</v>
      </c>
      <c r="C313" s="271">
        <v>0</v>
      </c>
      <c r="D313" s="303"/>
      <c r="E313" s="304"/>
      <c r="F313" s="305"/>
      <c r="G313" s="301">
        <v>1.0530000000000001E-2</v>
      </c>
      <c r="H313" s="205">
        <v>13125</v>
      </c>
      <c r="I313" s="267">
        <v>0</v>
      </c>
      <c r="K313" s="125">
        <f t="shared" si="8"/>
        <v>0</v>
      </c>
      <c r="L313" s="126">
        <f t="shared" si="9"/>
        <v>0</v>
      </c>
    </row>
    <row r="314" spans="1:12" ht="14.25" x14ac:dyDescent="0.2">
      <c r="A314" s="10">
        <v>42312</v>
      </c>
      <c r="B314" s="267">
        <v>0</v>
      </c>
      <c r="C314" s="271">
        <v>0</v>
      </c>
      <c r="D314" s="275">
        <v>9.5600000000000008E-3</v>
      </c>
      <c r="E314" s="271">
        <v>12.6</v>
      </c>
      <c r="F314" s="267">
        <v>8250</v>
      </c>
      <c r="G314" s="301">
        <v>9.5600000000000008E-3</v>
      </c>
      <c r="H314" s="205">
        <v>8250</v>
      </c>
      <c r="I314" s="267">
        <v>0</v>
      </c>
      <c r="K314" s="125">
        <f t="shared" si="8"/>
        <v>0</v>
      </c>
      <c r="L314" s="126">
        <f t="shared" si="9"/>
        <v>0</v>
      </c>
    </row>
    <row r="315" spans="1:12" ht="14.25" x14ac:dyDescent="0.2">
      <c r="A315" s="10">
        <v>42313</v>
      </c>
      <c r="B315" s="267">
        <v>5.0230208333333364</v>
      </c>
      <c r="C315" s="271">
        <v>9.963161822916673</v>
      </c>
      <c r="D315" s="275">
        <v>1.03E-2</v>
      </c>
      <c r="E315" s="271">
        <v>12.6</v>
      </c>
      <c r="F315" s="267">
        <v>8190</v>
      </c>
      <c r="G315" s="301">
        <v>1.03E-2</v>
      </c>
      <c r="H315" s="205">
        <v>8190</v>
      </c>
      <c r="I315" s="267">
        <v>0.27892270049728141</v>
      </c>
      <c r="K315" s="125">
        <f t="shared" si="8"/>
        <v>5.1737114583333368E-2</v>
      </c>
      <c r="L315" s="126">
        <f t="shared" si="9"/>
        <v>5.0230208333333364</v>
      </c>
    </row>
    <row r="316" spans="1:12" ht="14.25" x14ac:dyDescent="0.2">
      <c r="A316" s="10">
        <v>42314</v>
      </c>
      <c r="B316" s="267">
        <v>3.2268999041666646</v>
      </c>
      <c r="C316" s="271">
        <v>6.4005559599145796</v>
      </c>
      <c r="D316" s="275">
        <v>1.35E-2</v>
      </c>
      <c r="E316" s="271">
        <v>12.5</v>
      </c>
      <c r="F316" s="267">
        <v>7850</v>
      </c>
      <c r="G316" s="301">
        <v>1.35E-2</v>
      </c>
      <c r="H316" s="205">
        <v>7850</v>
      </c>
      <c r="I316" s="267">
        <v>0.23485559983714566</v>
      </c>
      <c r="K316" s="125">
        <f t="shared" si="8"/>
        <v>4.3563148706249971E-2</v>
      </c>
      <c r="L316" s="126">
        <f t="shared" si="9"/>
        <v>3.2268999041666646</v>
      </c>
    </row>
    <row r="317" spans="1:12" ht="14.25" x14ac:dyDescent="0.2">
      <c r="A317" s="10">
        <v>42315</v>
      </c>
      <c r="B317" s="267">
        <v>6.716711249999778E-2</v>
      </c>
      <c r="C317" s="271">
        <v>0.13322596764374561</v>
      </c>
      <c r="D317" s="275">
        <v>1.26E-2</v>
      </c>
      <c r="E317" s="271">
        <v>9.75</v>
      </c>
      <c r="F317" s="267">
        <v>6630</v>
      </c>
      <c r="G317" s="301">
        <v>1.26E-2</v>
      </c>
      <c r="H317" s="205">
        <v>6630</v>
      </c>
      <c r="I317" s="267">
        <v>4.5625630687018267E-3</v>
      </c>
      <c r="K317" s="125">
        <f t="shared" si="8"/>
        <v>8.4630561749997205E-4</v>
      </c>
      <c r="L317" s="126">
        <f t="shared" si="9"/>
        <v>6.716711249999778E-2</v>
      </c>
    </row>
    <row r="318" spans="1:12" ht="14.25" x14ac:dyDescent="0.2">
      <c r="A318" s="10">
        <v>42316</v>
      </c>
      <c r="B318" s="267">
        <v>6.9965742187497691E-4</v>
      </c>
      <c r="C318" s="271">
        <v>1.3877704962890168E-3</v>
      </c>
      <c r="D318" s="275">
        <v>1.15E-2</v>
      </c>
      <c r="E318" s="271">
        <v>8.64</v>
      </c>
      <c r="F318" s="267">
        <v>6040</v>
      </c>
      <c r="G318" s="301">
        <v>1.15E-2</v>
      </c>
      <c r="H318" s="205">
        <v>6040</v>
      </c>
      <c r="I318" s="267">
        <v>4.3377542402505799E-5</v>
      </c>
      <c r="K318" s="125">
        <f t="shared" si="8"/>
        <v>8.046060351562234E-6</v>
      </c>
      <c r="L318" s="126">
        <f t="shared" si="9"/>
        <v>6.9965742187497691E-4</v>
      </c>
    </row>
    <row r="319" spans="1:12" ht="14.25" x14ac:dyDescent="0.2">
      <c r="A319" s="10">
        <v>42317</v>
      </c>
      <c r="B319" s="267">
        <v>7.2880981445310098E-6</v>
      </c>
      <c r="C319" s="271">
        <v>1.4455942669677258E-5</v>
      </c>
      <c r="D319" s="275">
        <v>1.0800000000000001E-2</v>
      </c>
      <c r="E319" s="271">
        <v>7.55</v>
      </c>
      <c r="F319" s="267">
        <v>5510</v>
      </c>
      <c r="G319" s="301">
        <v>1.0800000000000001E-2</v>
      </c>
      <c r="H319" s="205">
        <v>5510</v>
      </c>
      <c r="I319" s="267">
        <v>4.2434552350277411E-7</v>
      </c>
      <c r="K319" s="125">
        <f t="shared" si="8"/>
        <v>7.8711459960934904E-8</v>
      </c>
      <c r="L319" s="126">
        <f t="shared" si="9"/>
        <v>7.2880981445310098E-6</v>
      </c>
    </row>
    <row r="320" spans="1:12" ht="14.25" x14ac:dyDescent="0.2">
      <c r="A320" s="10">
        <v>42318</v>
      </c>
      <c r="B320" s="267">
        <v>0</v>
      </c>
      <c r="C320" s="271">
        <v>0</v>
      </c>
      <c r="D320" s="275">
        <v>1.0699999999999999E-2</v>
      </c>
      <c r="E320" s="271">
        <v>7.23</v>
      </c>
      <c r="F320" s="267">
        <v>5320</v>
      </c>
      <c r="G320" s="301">
        <v>1.0699999999999999E-2</v>
      </c>
      <c r="H320" s="205">
        <v>5320</v>
      </c>
      <c r="I320" s="267">
        <v>0</v>
      </c>
      <c r="K320" s="125">
        <f t="shared" si="8"/>
        <v>0</v>
      </c>
      <c r="L320" s="126">
        <f t="shared" si="9"/>
        <v>0</v>
      </c>
    </row>
    <row r="321" spans="1:12" ht="14.25" x14ac:dyDescent="0.2">
      <c r="A321" s="10">
        <v>42319</v>
      </c>
      <c r="B321" s="267">
        <v>0</v>
      </c>
      <c r="C321" s="271">
        <v>0</v>
      </c>
      <c r="D321" s="275">
        <v>9.7099999999999999E-3</v>
      </c>
      <c r="E321" s="271">
        <v>6.37</v>
      </c>
      <c r="F321" s="267">
        <v>5130</v>
      </c>
      <c r="G321" s="301">
        <v>9.7099999999999999E-3</v>
      </c>
      <c r="H321" s="205">
        <v>5130</v>
      </c>
      <c r="I321" s="267">
        <v>0</v>
      </c>
      <c r="K321" s="125">
        <f t="shared" si="8"/>
        <v>0</v>
      </c>
      <c r="L321" s="126">
        <f t="shared" si="9"/>
        <v>0</v>
      </c>
    </row>
    <row r="322" spans="1:12" ht="14.25" x14ac:dyDescent="0.2">
      <c r="A322" s="10">
        <v>42320</v>
      </c>
      <c r="B322" s="267">
        <v>0</v>
      </c>
      <c r="C322" s="271">
        <v>0</v>
      </c>
      <c r="D322" s="275">
        <v>8.7399999999999995E-3</v>
      </c>
      <c r="E322" s="271">
        <v>5.13</v>
      </c>
      <c r="F322" s="267">
        <v>4490</v>
      </c>
      <c r="G322" s="301">
        <v>8.7399999999999995E-3</v>
      </c>
      <c r="H322" s="205">
        <v>4490</v>
      </c>
      <c r="I322" s="267">
        <v>0</v>
      </c>
      <c r="K322" s="125">
        <f t="shared" si="8"/>
        <v>0</v>
      </c>
      <c r="L322" s="126">
        <f t="shared" si="9"/>
        <v>0</v>
      </c>
    </row>
    <row r="323" spans="1:12" ht="14.25" x14ac:dyDescent="0.2">
      <c r="A323" s="10">
        <v>42321</v>
      </c>
      <c r="B323" s="267">
        <v>0</v>
      </c>
      <c r="C323" s="271">
        <v>0</v>
      </c>
      <c r="D323" s="275">
        <v>9.2300000000000004E-3</v>
      </c>
      <c r="E323" s="271">
        <v>4.96</v>
      </c>
      <c r="F323" s="267">
        <v>4100</v>
      </c>
      <c r="G323" s="301">
        <v>9.2300000000000004E-3</v>
      </c>
      <c r="H323" s="205">
        <v>4100</v>
      </c>
      <c r="I323" s="267">
        <v>0</v>
      </c>
      <c r="K323" s="125">
        <f t="shared" si="8"/>
        <v>0</v>
      </c>
      <c r="L323" s="126">
        <f t="shared" si="9"/>
        <v>0</v>
      </c>
    </row>
    <row r="324" spans="1:12" ht="14.25" x14ac:dyDescent="0.2">
      <c r="A324" s="10">
        <v>42322</v>
      </c>
      <c r="B324" s="267">
        <v>0</v>
      </c>
      <c r="C324" s="271">
        <v>0</v>
      </c>
      <c r="D324" s="275">
        <v>1.0699999999999999E-2</v>
      </c>
      <c r="E324" s="271">
        <v>5.51</v>
      </c>
      <c r="F324" s="267">
        <v>4100</v>
      </c>
      <c r="G324" s="301">
        <v>1.0699999999999999E-2</v>
      </c>
      <c r="H324" s="205">
        <v>4100</v>
      </c>
      <c r="I324" s="267">
        <v>0</v>
      </c>
      <c r="K324" s="125">
        <f t="shared" si="8"/>
        <v>0</v>
      </c>
      <c r="L324" s="126">
        <f t="shared" si="9"/>
        <v>0</v>
      </c>
    </row>
    <row r="325" spans="1:12" ht="14.25" x14ac:dyDescent="0.2">
      <c r="A325" s="10">
        <v>42323</v>
      </c>
      <c r="B325" s="267">
        <v>0</v>
      </c>
      <c r="C325" s="271">
        <v>0</v>
      </c>
      <c r="D325" s="275">
        <v>1.23E-2</v>
      </c>
      <c r="E325" s="271">
        <v>6.65</v>
      </c>
      <c r="F325" s="267">
        <v>4500</v>
      </c>
      <c r="G325" s="301">
        <v>1.23E-2</v>
      </c>
      <c r="H325" s="205">
        <v>4500</v>
      </c>
      <c r="I325" s="267">
        <v>0</v>
      </c>
      <c r="K325" s="125">
        <f t="shared" si="8"/>
        <v>0</v>
      </c>
      <c r="L325" s="126">
        <f t="shared" si="9"/>
        <v>0</v>
      </c>
    </row>
    <row r="326" spans="1:12" ht="14.25" x14ac:dyDescent="0.2">
      <c r="A326" s="10">
        <v>42324</v>
      </c>
      <c r="B326" s="267">
        <v>0</v>
      </c>
      <c r="C326" s="271">
        <v>0</v>
      </c>
      <c r="D326" s="275">
        <v>1.1900000000000001E-2</v>
      </c>
      <c r="E326" s="271">
        <v>7.04</v>
      </c>
      <c r="F326" s="267">
        <v>4730</v>
      </c>
      <c r="G326" s="301">
        <v>1.1900000000000001E-2</v>
      </c>
      <c r="H326" s="205">
        <v>4730</v>
      </c>
      <c r="I326" s="267">
        <v>0</v>
      </c>
      <c r="K326" s="125">
        <f t="shared" si="8"/>
        <v>0</v>
      </c>
      <c r="L326" s="126">
        <f t="shared" si="9"/>
        <v>0</v>
      </c>
    </row>
    <row r="327" spans="1:12" ht="14.25" x14ac:dyDescent="0.2">
      <c r="A327" s="10">
        <v>42325</v>
      </c>
      <c r="B327" s="267">
        <v>0</v>
      </c>
      <c r="C327" s="271">
        <v>0</v>
      </c>
      <c r="D327" s="275">
        <v>1.2699999999999999E-2</v>
      </c>
      <c r="E327" s="271">
        <v>8.18</v>
      </c>
      <c r="F327" s="267">
        <v>5220</v>
      </c>
      <c r="G327" s="301">
        <v>1.2699999999999999E-2</v>
      </c>
      <c r="H327" s="205">
        <v>5220</v>
      </c>
      <c r="I327" s="267">
        <v>0</v>
      </c>
      <c r="K327" s="125">
        <f t="shared" si="8"/>
        <v>0</v>
      </c>
      <c r="L327" s="126">
        <f t="shared" si="9"/>
        <v>0</v>
      </c>
    </row>
    <row r="328" spans="1:12" ht="14.25" x14ac:dyDescent="0.2">
      <c r="A328" s="10">
        <v>42326</v>
      </c>
      <c r="B328" s="267">
        <v>4.1427694958333303</v>
      </c>
      <c r="C328" s="271">
        <v>8.2171832949854107</v>
      </c>
      <c r="D328" s="275">
        <v>1.26E-2</v>
      </c>
      <c r="E328" s="271">
        <v>8.48</v>
      </c>
      <c r="F328" s="267">
        <v>5760</v>
      </c>
      <c r="G328" s="301">
        <v>1.26E-2</v>
      </c>
      <c r="H328" s="205">
        <v>5760</v>
      </c>
      <c r="I328" s="267">
        <v>0.28141223286670636</v>
      </c>
      <c r="K328" s="125">
        <f t="shared" ref="K328:K371" si="10">B328*G328</f>
        <v>5.2198895647499965E-2</v>
      </c>
      <c r="L328" s="126">
        <f t="shared" ref="L328:L371" si="11">B328</f>
        <v>4.1427694958333303</v>
      </c>
    </row>
    <row r="329" spans="1:12" ht="14.25" x14ac:dyDescent="0.2">
      <c r="A329" s="10">
        <v>42327</v>
      </c>
      <c r="B329" s="267">
        <v>5.7256249999999973</v>
      </c>
      <c r="C329" s="271">
        <v>11.356777187499995</v>
      </c>
      <c r="D329" s="275">
        <v>1.0500000000000001E-2</v>
      </c>
      <c r="E329" s="271">
        <v>8.7799999999999994</v>
      </c>
      <c r="F329" s="267">
        <v>5520</v>
      </c>
      <c r="G329" s="301">
        <v>1.0500000000000001E-2</v>
      </c>
      <c r="H329" s="205">
        <v>5520</v>
      </c>
      <c r="I329" s="267">
        <v>0.32411106415406238</v>
      </c>
      <c r="K329" s="125">
        <f t="shared" si="10"/>
        <v>6.0119062499999973E-2</v>
      </c>
      <c r="L329" s="126">
        <f t="shared" si="11"/>
        <v>5.7256249999999973</v>
      </c>
    </row>
    <row r="330" spans="1:12" ht="14.25" x14ac:dyDescent="0.2">
      <c r="A330" s="10">
        <v>42328</v>
      </c>
      <c r="B330" s="267">
        <v>5.6508919270833324</v>
      </c>
      <c r="C330" s="271">
        <v>11.20854413736979</v>
      </c>
      <c r="D330" s="275">
        <v>1.11E-2</v>
      </c>
      <c r="E330" s="271">
        <v>8.66</v>
      </c>
      <c r="F330" s="267">
        <v>5340</v>
      </c>
      <c r="G330" s="301">
        <v>1.11E-2</v>
      </c>
      <c r="H330" s="205">
        <v>5340</v>
      </c>
      <c r="I330" s="267">
        <v>0.33815953491561912</v>
      </c>
      <c r="K330" s="125">
        <f t="shared" si="10"/>
        <v>6.2724900390624991E-2</v>
      </c>
      <c r="L330" s="126">
        <f t="shared" si="11"/>
        <v>5.6508919270833324</v>
      </c>
    </row>
    <row r="331" spans="1:12" ht="14.25" x14ac:dyDescent="0.2">
      <c r="A331" s="10">
        <v>42329</v>
      </c>
      <c r="B331" s="267">
        <v>5.0934374999999976</v>
      </c>
      <c r="C331" s="271">
        <v>10.102833281249996</v>
      </c>
      <c r="D331" s="275">
        <v>1.29E-2</v>
      </c>
      <c r="E331" s="271">
        <v>8.4700000000000006</v>
      </c>
      <c r="F331" s="267">
        <v>5300</v>
      </c>
      <c r="G331" s="301">
        <v>1.29E-2</v>
      </c>
      <c r="H331" s="205">
        <v>5300</v>
      </c>
      <c r="I331" s="267">
        <v>0.35422756107384362</v>
      </c>
      <c r="K331" s="125">
        <f t="shared" si="10"/>
        <v>6.5705343749999964E-2</v>
      </c>
      <c r="L331" s="126">
        <f t="shared" si="11"/>
        <v>5.0934374999999976</v>
      </c>
    </row>
    <row r="332" spans="1:12" ht="14.25" x14ac:dyDescent="0.2">
      <c r="A332" s="10">
        <v>42330</v>
      </c>
      <c r="B332" s="267">
        <v>4.1596875000000049</v>
      </c>
      <c r="C332" s="271">
        <v>8.2507401562500107</v>
      </c>
      <c r="D332" s="275">
        <v>1.3899999999999999E-2</v>
      </c>
      <c r="E332" s="271">
        <v>8.14</v>
      </c>
      <c r="F332" s="267">
        <v>5310</v>
      </c>
      <c r="G332" s="301">
        <v>1.3899999999999999E-2</v>
      </c>
      <c r="H332" s="205">
        <v>5310</v>
      </c>
      <c r="I332" s="267">
        <v>0.31171461325115662</v>
      </c>
      <c r="K332" s="125">
        <f t="shared" si="10"/>
        <v>5.7819656250000066E-2</v>
      </c>
      <c r="L332" s="126">
        <f t="shared" si="11"/>
        <v>4.1596875000000049</v>
      </c>
    </row>
    <row r="333" spans="1:12" ht="14.25" x14ac:dyDescent="0.2">
      <c r="A333" s="10">
        <v>42331</v>
      </c>
      <c r="B333" s="267">
        <v>2.2948395124999945</v>
      </c>
      <c r="C333" s="271">
        <v>4.5518141730437396</v>
      </c>
      <c r="D333" s="275">
        <v>1.3899999999999999E-2</v>
      </c>
      <c r="E333" s="271">
        <v>7.96</v>
      </c>
      <c r="F333" s="267">
        <v>5260</v>
      </c>
      <c r="G333" s="301">
        <v>1.3899999999999999E-2</v>
      </c>
      <c r="H333" s="205">
        <v>5260</v>
      </c>
      <c r="I333" s="267">
        <v>0.17196844982042708</v>
      </c>
      <c r="K333" s="125">
        <f t="shared" si="10"/>
        <v>3.1898269223749921E-2</v>
      </c>
      <c r="L333" s="126">
        <f t="shared" si="11"/>
        <v>2.2948395124999945</v>
      </c>
    </row>
    <row r="334" spans="1:12" ht="14.25" x14ac:dyDescent="0.2">
      <c r="A334" s="10">
        <v>42332</v>
      </c>
      <c r="B334" s="267">
        <v>1.6617074749999954</v>
      </c>
      <c r="C334" s="271">
        <v>3.2959967766624909</v>
      </c>
      <c r="D334" s="275">
        <v>1.37E-2</v>
      </c>
      <c r="E334" s="271">
        <v>7.96</v>
      </c>
      <c r="F334" s="267">
        <v>5420</v>
      </c>
      <c r="G334" s="301">
        <v>1.37E-2</v>
      </c>
      <c r="H334" s="205">
        <v>5420</v>
      </c>
      <c r="I334" s="267">
        <v>0.12273171357387051</v>
      </c>
      <c r="K334" s="125">
        <f t="shared" si="10"/>
        <v>2.2765392407499939E-2</v>
      </c>
      <c r="L334" s="126">
        <f t="shared" si="11"/>
        <v>1.6617074749999954</v>
      </c>
    </row>
    <row r="335" spans="1:12" ht="14.25" x14ac:dyDescent="0.2">
      <c r="A335" s="10">
        <v>42333</v>
      </c>
      <c r="B335" s="267">
        <v>3.2553240499999974</v>
      </c>
      <c r="C335" s="271">
        <v>6.4569352531749953</v>
      </c>
      <c r="D335" s="275">
        <v>1.43E-2</v>
      </c>
      <c r="E335" s="271">
        <v>8.23</v>
      </c>
      <c r="F335" s="267">
        <v>5530</v>
      </c>
      <c r="G335" s="301">
        <v>1.43E-2</v>
      </c>
      <c r="H335" s="205">
        <v>5530</v>
      </c>
      <c r="I335" s="267">
        <v>0.25096428525925379</v>
      </c>
      <c r="K335" s="125">
        <f t="shared" si="10"/>
        <v>4.6551133914999966E-2</v>
      </c>
      <c r="L335" s="126">
        <f t="shared" si="11"/>
        <v>3.2553240499999974</v>
      </c>
    </row>
    <row r="336" spans="1:12" ht="14.25" x14ac:dyDescent="0.2">
      <c r="A336" s="10">
        <v>42334</v>
      </c>
      <c r="B336" s="267">
        <v>17.97156249999998</v>
      </c>
      <c r="C336" s="271">
        <v>35.646594218749961</v>
      </c>
      <c r="D336" s="275">
        <v>1.46E-2</v>
      </c>
      <c r="E336" s="271">
        <v>9.01</v>
      </c>
      <c r="F336" s="267">
        <v>5930</v>
      </c>
      <c r="G336" s="301">
        <v>1.46E-2</v>
      </c>
      <c r="H336" s="205">
        <v>5930</v>
      </c>
      <c r="I336" s="267">
        <v>1.4145566690638107</v>
      </c>
      <c r="K336" s="125">
        <f t="shared" si="10"/>
        <v>0.26238481249999973</v>
      </c>
      <c r="L336" s="126">
        <f t="shared" si="11"/>
        <v>17.97156249999998</v>
      </c>
    </row>
    <row r="337" spans="1:12" ht="14.25" x14ac:dyDescent="0.2">
      <c r="A337" s="10">
        <v>42335</v>
      </c>
      <c r="B337" s="267">
        <v>18.573662109374975</v>
      </c>
      <c r="C337" s="271">
        <v>36.840858793945266</v>
      </c>
      <c r="D337" s="275">
        <v>1.78E-2</v>
      </c>
      <c r="E337" s="271">
        <v>7.87</v>
      </c>
      <c r="F337" s="267">
        <v>5230</v>
      </c>
      <c r="G337" s="301">
        <v>1.78E-2</v>
      </c>
      <c r="H337" s="205">
        <v>5230</v>
      </c>
      <c r="I337" s="267">
        <v>1.7823754847945894</v>
      </c>
      <c r="K337" s="125">
        <f t="shared" si="10"/>
        <v>0.33061118554687458</v>
      </c>
      <c r="L337" s="126">
        <f t="shared" si="11"/>
        <v>18.573662109374975</v>
      </c>
    </row>
    <row r="338" spans="1:12" ht="14.25" x14ac:dyDescent="0.2">
      <c r="A338" s="10">
        <v>42336</v>
      </c>
      <c r="B338" s="267">
        <v>18.579933980305967</v>
      </c>
      <c r="C338" s="271">
        <v>36.853299049936886</v>
      </c>
      <c r="D338" s="275">
        <v>1.15E-2</v>
      </c>
      <c r="E338" s="271">
        <v>13.2</v>
      </c>
      <c r="F338" s="267">
        <v>7660</v>
      </c>
      <c r="G338" s="301">
        <v>1.15E-2</v>
      </c>
      <c r="H338" s="205">
        <v>7660</v>
      </c>
      <c r="I338" s="267">
        <v>1.1519235684038773</v>
      </c>
      <c r="K338" s="125">
        <f t="shared" si="10"/>
        <v>0.21366924077351862</v>
      </c>
      <c r="L338" s="126">
        <f t="shared" si="11"/>
        <v>18.579933980305967</v>
      </c>
    </row>
    <row r="339" spans="1:12" ht="14.25" x14ac:dyDescent="0.2">
      <c r="A339" s="10">
        <v>42337</v>
      </c>
      <c r="B339" s="267">
        <v>18.579999999999977</v>
      </c>
      <c r="C339" s="271">
        <v>36.853429999999953</v>
      </c>
      <c r="D339" s="275">
        <v>1.23E-2</v>
      </c>
      <c r="E339" s="271">
        <v>12.4</v>
      </c>
      <c r="F339" s="267">
        <v>7210</v>
      </c>
      <c r="G339" s="301">
        <v>1.23E-2</v>
      </c>
      <c r="H339" s="205">
        <v>7210</v>
      </c>
      <c r="I339" s="267">
        <v>1.2320617597019985</v>
      </c>
      <c r="K339" s="125">
        <f t="shared" si="10"/>
        <v>0.22853399999999971</v>
      </c>
      <c r="L339" s="126">
        <f t="shared" si="11"/>
        <v>18.579999999999977</v>
      </c>
    </row>
    <row r="340" spans="1:12" ht="14.25" x14ac:dyDescent="0.2">
      <c r="A340" s="10">
        <v>42338</v>
      </c>
      <c r="B340" s="267">
        <v>18.579999999999977</v>
      </c>
      <c r="C340" s="271">
        <v>36.853429999999953</v>
      </c>
      <c r="D340" s="275">
        <v>1.54E-2</v>
      </c>
      <c r="E340" s="271">
        <v>12.2</v>
      </c>
      <c r="F340" s="267">
        <v>6870</v>
      </c>
      <c r="G340" s="301">
        <v>1.54E-2</v>
      </c>
      <c r="H340" s="205">
        <v>6870</v>
      </c>
      <c r="I340" s="267">
        <v>1.5425813901959979</v>
      </c>
      <c r="K340" s="125">
        <f t="shared" si="10"/>
        <v>0.28613199999999966</v>
      </c>
      <c r="L340" s="126">
        <f t="shared" si="11"/>
        <v>18.579999999999977</v>
      </c>
    </row>
    <row r="341" spans="1:12" ht="14.25" x14ac:dyDescent="0.2">
      <c r="A341" s="10">
        <v>42339</v>
      </c>
      <c r="B341" s="267">
        <v>11.727187499999991</v>
      </c>
      <c r="C341" s="271">
        <v>23.260876406249981</v>
      </c>
      <c r="D341" s="275">
        <v>1.7500000000000002E-2</v>
      </c>
      <c r="E341" s="271">
        <v>12.2</v>
      </c>
      <c r="F341" s="267">
        <v>7120</v>
      </c>
      <c r="G341" s="301">
        <v>1.7500000000000002E-2</v>
      </c>
      <c r="H341" s="205">
        <v>7120</v>
      </c>
      <c r="I341" s="267">
        <v>1.1064035862632804</v>
      </c>
      <c r="K341" s="125">
        <f t="shared" si="10"/>
        <v>0.20522578124999985</v>
      </c>
      <c r="L341" s="126">
        <f t="shared" si="11"/>
        <v>11.727187499999991</v>
      </c>
    </row>
    <row r="342" spans="1:12" ht="14.25" x14ac:dyDescent="0.2">
      <c r="A342" s="10">
        <v>42340</v>
      </c>
      <c r="B342" s="267">
        <v>5.4146875000000092</v>
      </c>
      <c r="C342" s="271">
        <v>10.740032656250019</v>
      </c>
      <c r="D342" s="275">
        <v>1.7600000000000001E-2</v>
      </c>
      <c r="E342" s="271">
        <v>12.9</v>
      </c>
      <c r="F342" s="267">
        <v>7140</v>
      </c>
      <c r="G342" s="301">
        <v>1.7600000000000001E-2</v>
      </c>
      <c r="H342" s="205">
        <v>7140</v>
      </c>
      <c r="I342" s="267">
        <v>0.51376879417050092</v>
      </c>
      <c r="K342" s="125">
        <f t="shared" si="10"/>
        <v>9.5298500000000161E-2</v>
      </c>
      <c r="L342" s="126">
        <f t="shared" si="11"/>
        <v>5.4146875000000092</v>
      </c>
    </row>
    <row r="343" spans="1:12" ht="14.25" x14ac:dyDescent="0.2">
      <c r="A343" s="10">
        <v>42341</v>
      </c>
      <c r="B343" s="267">
        <v>4.7048847541666605</v>
      </c>
      <c r="C343" s="271">
        <v>9.3321389098895722</v>
      </c>
      <c r="D343" s="275">
        <v>1.6799999999999999E-2</v>
      </c>
      <c r="E343" s="271">
        <v>12.8</v>
      </c>
      <c r="F343" s="267">
        <v>6980</v>
      </c>
      <c r="G343" s="301">
        <v>1.6799999999999999E-2</v>
      </c>
      <c r="H343" s="205">
        <v>6980</v>
      </c>
      <c r="I343" s="267">
        <v>0.42612785975894152</v>
      </c>
      <c r="K343" s="125">
        <f t="shared" si="10"/>
        <v>7.9042063869999887E-2</v>
      </c>
      <c r="L343" s="126">
        <f t="shared" si="11"/>
        <v>4.7048847541666605</v>
      </c>
    </row>
    <row r="344" spans="1:12" ht="14.25" x14ac:dyDescent="0.2">
      <c r="A344" s="10">
        <v>42342</v>
      </c>
      <c r="B344" s="267">
        <v>3.8766966870225654</v>
      </c>
      <c r="C344" s="271">
        <v>7.6894278787092585</v>
      </c>
      <c r="D344" s="275">
        <v>1.6299999999999999E-2</v>
      </c>
      <c r="E344" s="271">
        <v>12.4</v>
      </c>
      <c r="F344" s="267">
        <v>6790</v>
      </c>
      <c r="G344" s="301">
        <v>1.6299999999999999E-2</v>
      </c>
      <c r="H344" s="205">
        <v>6790</v>
      </c>
      <c r="I344" s="267">
        <v>0.34066779908160771</v>
      </c>
      <c r="K344" s="125">
        <f t="shared" si="10"/>
        <v>6.3190155998467806E-2</v>
      </c>
      <c r="L344" s="126">
        <f t="shared" si="11"/>
        <v>3.8766966870225654</v>
      </c>
    </row>
    <row r="345" spans="1:12" ht="14.25" x14ac:dyDescent="0.2">
      <c r="A345" s="10">
        <v>42343</v>
      </c>
      <c r="B345" s="267">
        <v>4.1424999999999956</v>
      </c>
      <c r="C345" s="271">
        <v>8.2166487499999921</v>
      </c>
      <c r="D345" s="275">
        <v>1.5900000000000001E-2</v>
      </c>
      <c r="E345" s="271">
        <v>13</v>
      </c>
      <c r="F345" s="267">
        <v>6780</v>
      </c>
      <c r="G345" s="301">
        <v>1.5900000000000001E-2</v>
      </c>
      <c r="H345" s="205">
        <v>6780</v>
      </c>
      <c r="I345" s="267">
        <v>0.35509233570974968</v>
      </c>
      <c r="K345" s="125">
        <f t="shared" si="10"/>
        <v>6.5865749999999931E-2</v>
      </c>
      <c r="L345" s="126">
        <f t="shared" si="11"/>
        <v>4.1424999999999956</v>
      </c>
    </row>
    <row r="346" spans="1:12" ht="14.25" x14ac:dyDescent="0.2">
      <c r="A346" s="10">
        <v>42344</v>
      </c>
      <c r="B346" s="267">
        <v>4.3514583333333263</v>
      </c>
      <c r="C346" s="271">
        <v>8.6311176041666524</v>
      </c>
      <c r="D346" s="275">
        <v>1.6199999999999999E-2</v>
      </c>
      <c r="E346" s="271">
        <v>13</v>
      </c>
      <c r="F346" s="267">
        <v>6780</v>
      </c>
      <c r="G346" s="301">
        <v>1.6199999999999999E-2</v>
      </c>
      <c r="H346" s="205">
        <v>6780</v>
      </c>
      <c r="I346" s="267">
        <v>0.38004191789962438</v>
      </c>
      <c r="K346" s="125">
        <f t="shared" si="10"/>
        <v>7.0493624999999879E-2</v>
      </c>
      <c r="L346" s="126">
        <f t="shared" si="11"/>
        <v>4.3514583333333263</v>
      </c>
    </row>
    <row r="347" spans="1:12" ht="14.25" x14ac:dyDescent="0.2">
      <c r="A347" s="10">
        <v>42345</v>
      </c>
      <c r="B347" s="267">
        <v>4.2053125000000042</v>
      </c>
      <c r="C347" s="271">
        <v>8.3412373437500094</v>
      </c>
      <c r="D347" s="275">
        <v>1.7399999999999999E-2</v>
      </c>
      <c r="E347" s="271">
        <v>12.9</v>
      </c>
      <c r="F347" s="267">
        <v>6790</v>
      </c>
      <c r="G347" s="301">
        <v>1.7399999999999999E-2</v>
      </c>
      <c r="H347" s="205">
        <v>6790</v>
      </c>
      <c r="I347" s="267">
        <v>0.39448380594543792</v>
      </c>
      <c r="K347" s="125">
        <f t="shared" si="10"/>
        <v>7.3172437500000062E-2</v>
      </c>
      <c r="L347" s="126">
        <f t="shared" si="11"/>
        <v>4.2053125000000042</v>
      </c>
    </row>
    <row r="348" spans="1:12" ht="14.25" x14ac:dyDescent="0.2">
      <c r="A348" s="10">
        <v>42346</v>
      </c>
      <c r="B348" s="267">
        <v>4.0493261718749984</v>
      </c>
      <c r="C348" s="271">
        <v>8.0318384619140595</v>
      </c>
      <c r="D348" s="275">
        <v>1.6899999999999998E-2</v>
      </c>
      <c r="E348" s="271">
        <v>13</v>
      </c>
      <c r="F348" s="267">
        <v>6940</v>
      </c>
      <c r="G348" s="301">
        <v>1.6899999999999998E-2</v>
      </c>
      <c r="H348" s="205">
        <v>6940</v>
      </c>
      <c r="I348" s="267">
        <v>0.36893607427725278</v>
      </c>
      <c r="K348" s="125">
        <f t="shared" si="10"/>
        <v>6.8433612304687461E-2</v>
      </c>
      <c r="L348" s="126">
        <f t="shared" si="11"/>
        <v>4.0493261718749984</v>
      </c>
    </row>
    <row r="349" spans="1:12" ht="14.25" x14ac:dyDescent="0.2">
      <c r="A349" s="10">
        <v>42347</v>
      </c>
      <c r="B349" s="267">
        <v>4.9378125000000006</v>
      </c>
      <c r="C349" s="271">
        <v>9.7941510937500009</v>
      </c>
      <c r="D349" s="275">
        <v>1.6799999999999999E-2</v>
      </c>
      <c r="E349" s="271">
        <v>10.8</v>
      </c>
      <c r="F349" s="267">
        <v>7000</v>
      </c>
      <c r="G349" s="301">
        <v>1.6799999999999999E-2</v>
      </c>
      <c r="H349" s="205">
        <v>7000</v>
      </c>
      <c r="I349" s="267">
        <v>0.44722444490324997</v>
      </c>
      <c r="K349" s="125">
        <f t="shared" si="10"/>
        <v>8.2955250000000008E-2</v>
      </c>
      <c r="L349" s="126">
        <f t="shared" si="11"/>
        <v>4.9378125000000006</v>
      </c>
    </row>
    <row r="350" spans="1:12" ht="14.25" x14ac:dyDescent="0.2">
      <c r="A350" s="10">
        <v>42348</v>
      </c>
      <c r="B350" s="267">
        <v>11.123870967741935</v>
      </c>
      <c r="C350" s="271">
        <v>22.064198064516127</v>
      </c>
      <c r="D350" s="275">
        <v>1.54E-2</v>
      </c>
      <c r="E350" s="271">
        <v>10.4</v>
      </c>
      <c r="F350" s="267">
        <v>6570</v>
      </c>
      <c r="G350" s="301">
        <v>1.54E-2</v>
      </c>
      <c r="H350" s="205">
        <v>6570</v>
      </c>
      <c r="I350" s="267">
        <v>0.92354555122606441</v>
      </c>
      <c r="K350" s="125">
        <f t="shared" si="10"/>
        <v>0.1713076129032258</v>
      </c>
      <c r="L350" s="126">
        <f t="shared" si="11"/>
        <v>11.123870967741935</v>
      </c>
    </row>
    <row r="351" spans="1:12" ht="14.25" x14ac:dyDescent="0.2">
      <c r="A351" s="10">
        <v>42349</v>
      </c>
      <c r="B351" s="267">
        <v>29.670937499999997</v>
      </c>
      <c r="C351" s="271">
        <v>58.852304531249999</v>
      </c>
      <c r="D351" s="275">
        <v>1.09E-2</v>
      </c>
      <c r="E351" s="271">
        <v>9.51</v>
      </c>
      <c r="F351" s="267">
        <v>6210</v>
      </c>
      <c r="G351" s="301">
        <v>1.09E-2</v>
      </c>
      <c r="H351" s="205">
        <v>6210</v>
      </c>
      <c r="I351" s="267">
        <v>1.7435701445037186</v>
      </c>
      <c r="K351" s="125">
        <f t="shared" si="10"/>
        <v>0.32341321874999995</v>
      </c>
      <c r="L351" s="126">
        <f t="shared" si="11"/>
        <v>29.670937499999997</v>
      </c>
    </row>
    <row r="352" spans="1:12" ht="14.25" x14ac:dyDescent="0.2">
      <c r="A352" s="10">
        <v>42350</v>
      </c>
      <c r="B352" s="267">
        <v>29.573333333333341</v>
      </c>
      <c r="C352" s="271">
        <v>58.658706666666681</v>
      </c>
      <c r="D352" s="275">
        <v>1.0500000000000001E-2</v>
      </c>
      <c r="E352" s="271">
        <v>9.19</v>
      </c>
      <c r="F352" s="267">
        <v>5840</v>
      </c>
      <c r="G352" s="301">
        <v>1.0500000000000001E-2</v>
      </c>
      <c r="H352" s="205">
        <v>5840</v>
      </c>
      <c r="I352" s="267">
        <v>1.6740608295600006</v>
      </c>
      <c r="K352" s="125">
        <f t="shared" si="10"/>
        <v>0.31052000000000013</v>
      </c>
      <c r="L352" s="126">
        <f t="shared" si="11"/>
        <v>29.573333333333341</v>
      </c>
    </row>
    <row r="353" spans="1:12" ht="14.25" x14ac:dyDescent="0.2">
      <c r="A353" s="10">
        <v>42351</v>
      </c>
      <c r="B353" s="267">
        <v>19.365624999999991</v>
      </c>
      <c r="C353" s="271">
        <v>38.411717187499981</v>
      </c>
      <c r="D353" s="275">
        <v>7.26E-3</v>
      </c>
      <c r="E353" s="271">
        <v>6.47</v>
      </c>
      <c r="F353" s="267">
        <v>4360</v>
      </c>
      <c r="G353" s="301">
        <v>7.26E-3</v>
      </c>
      <c r="H353" s="205">
        <v>4360</v>
      </c>
      <c r="I353" s="267">
        <v>0.75796612351143711</v>
      </c>
      <c r="K353" s="125">
        <f t="shared" si="10"/>
        <v>0.14059443749999992</v>
      </c>
      <c r="L353" s="126">
        <f t="shared" si="11"/>
        <v>19.365624999999991</v>
      </c>
    </row>
    <row r="354" spans="1:12" ht="14.25" x14ac:dyDescent="0.2">
      <c r="A354" s="10">
        <v>42352</v>
      </c>
      <c r="B354" s="267">
        <v>16.739736842105255</v>
      </c>
      <c r="C354" s="271">
        <v>33.203268026315776</v>
      </c>
      <c r="D354" s="275">
        <v>1.6799999999999999E-2</v>
      </c>
      <c r="E354" s="271">
        <v>14.4</v>
      </c>
      <c r="F354" s="267">
        <v>8570</v>
      </c>
      <c r="G354" s="301">
        <v>1.6799999999999999E-2</v>
      </c>
      <c r="H354" s="205">
        <v>8570</v>
      </c>
      <c r="I354" s="267">
        <v>1.5161409059248414</v>
      </c>
      <c r="K354" s="125">
        <f t="shared" si="10"/>
        <v>0.28122757894736827</v>
      </c>
      <c r="L354" s="126">
        <f t="shared" si="11"/>
        <v>16.739736842105255</v>
      </c>
    </row>
    <row r="355" spans="1:12" ht="14.25" x14ac:dyDescent="0.2">
      <c r="A355" s="10">
        <v>42353</v>
      </c>
      <c r="B355" s="267">
        <v>25.214166666666653</v>
      </c>
      <c r="C355" s="271">
        <v>50.012299583333309</v>
      </c>
      <c r="D355" s="275">
        <v>2.0500000000000001E-2</v>
      </c>
      <c r="E355" s="271">
        <v>14.8</v>
      </c>
      <c r="F355" s="267">
        <v>8780</v>
      </c>
      <c r="G355" s="301">
        <v>2.0500000000000001E-2</v>
      </c>
      <c r="H355" s="205">
        <v>8780</v>
      </c>
      <c r="I355" s="267">
        <v>2.7866353204837488</v>
      </c>
      <c r="K355" s="125">
        <f t="shared" si="10"/>
        <v>0.51689041666666646</v>
      </c>
      <c r="L355" s="126">
        <f t="shared" si="11"/>
        <v>25.214166666666653</v>
      </c>
    </row>
    <row r="356" spans="1:12" ht="14.25" x14ac:dyDescent="0.2">
      <c r="A356" s="10">
        <v>42354</v>
      </c>
      <c r="B356" s="267">
        <v>21.445937500000014</v>
      </c>
      <c r="C356" s="271">
        <v>42.538017031250028</v>
      </c>
      <c r="D356" s="275">
        <v>2.0500000000000001E-2</v>
      </c>
      <c r="E356" s="271">
        <v>15</v>
      </c>
      <c r="F356" s="267">
        <v>8130</v>
      </c>
      <c r="G356" s="301">
        <v>2.0500000000000001E-2</v>
      </c>
      <c r="H356" s="205">
        <v>8130</v>
      </c>
      <c r="I356" s="267">
        <v>2.3701757709642202</v>
      </c>
      <c r="K356" s="125">
        <f t="shared" si="10"/>
        <v>0.4396417187500003</v>
      </c>
      <c r="L356" s="126">
        <f t="shared" si="11"/>
        <v>21.445937500000014</v>
      </c>
    </row>
    <row r="357" spans="1:12" ht="14.25" x14ac:dyDescent="0.2">
      <c r="A357" s="10">
        <v>42355</v>
      </c>
      <c r="B357" s="267">
        <v>24.738541666666666</v>
      </c>
      <c r="C357" s="271">
        <v>49.068897395833332</v>
      </c>
      <c r="D357" s="275">
        <v>2.0500000000000001E-2</v>
      </c>
      <c r="E357" s="271">
        <v>15.5</v>
      </c>
      <c r="F357" s="267">
        <v>8250</v>
      </c>
      <c r="G357" s="301">
        <v>2.0500000000000001E-2</v>
      </c>
      <c r="H357" s="205">
        <v>8250</v>
      </c>
      <c r="I357" s="267">
        <v>2.7340698939984374</v>
      </c>
      <c r="K357" s="125">
        <f t="shared" si="10"/>
        <v>0.50714010416666666</v>
      </c>
      <c r="L357" s="126">
        <f t="shared" si="11"/>
        <v>24.738541666666666</v>
      </c>
    </row>
    <row r="358" spans="1:12" ht="14.25" x14ac:dyDescent="0.2">
      <c r="A358" s="10">
        <v>42356</v>
      </c>
      <c r="B358" s="267">
        <v>24.076947368421052</v>
      </c>
      <c r="C358" s="271">
        <v>47.756625105263161</v>
      </c>
      <c r="D358" s="275">
        <v>2.0500000000000001E-2</v>
      </c>
      <c r="E358" s="271">
        <v>14</v>
      </c>
      <c r="F358" s="267">
        <v>7580</v>
      </c>
      <c r="G358" s="301">
        <v>2.0500000000000001E-2</v>
      </c>
      <c r="H358" s="205">
        <v>7580</v>
      </c>
      <c r="I358" s="267">
        <v>2.6609513942401581</v>
      </c>
      <c r="K358" s="125">
        <f t="shared" si="10"/>
        <v>0.49357742105263158</v>
      </c>
      <c r="L358" s="126">
        <f t="shared" si="11"/>
        <v>24.076947368421052</v>
      </c>
    </row>
    <row r="359" spans="1:12" ht="14.25" x14ac:dyDescent="0.2">
      <c r="A359" s="10">
        <v>42357</v>
      </c>
      <c r="B359" s="267">
        <v>25.753404255319118</v>
      </c>
      <c r="C359" s="271">
        <v>51.081877340425471</v>
      </c>
      <c r="D359" s="275">
        <v>2.0500000000000001E-2</v>
      </c>
      <c r="E359" s="271">
        <v>14.1</v>
      </c>
      <c r="F359" s="267">
        <v>7510</v>
      </c>
      <c r="G359" s="301">
        <v>2.0500000000000001E-2</v>
      </c>
      <c r="H359" s="205">
        <v>7510</v>
      </c>
      <c r="I359" s="267">
        <v>2.846231123531167</v>
      </c>
      <c r="K359" s="125">
        <f t="shared" si="10"/>
        <v>0.52794478723404192</v>
      </c>
      <c r="L359" s="126">
        <f t="shared" si="11"/>
        <v>25.753404255319118</v>
      </c>
    </row>
    <row r="360" spans="1:12" ht="14.25" x14ac:dyDescent="0.2">
      <c r="A360" s="10">
        <v>42358</v>
      </c>
      <c r="B360" s="267">
        <v>32.342812500000022</v>
      </c>
      <c r="C360" s="271">
        <v>64.151968593750041</v>
      </c>
      <c r="D360" s="275">
        <v>2.0500000000000001E-2</v>
      </c>
      <c r="E360" s="271">
        <v>13.6</v>
      </c>
      <c r="F360" s="267">
        <v>7330</v>
      </c>
      <c r="G360" s="301">
        <v>2.0500000000000001E-2</v>
      </c>
      <c r="H360" s="205">
        <v>7330</v>
      </c>
      <c r="I360" s="267">
        <v>3.5744835380751585</v>
      </c>
      <c r="K360" s="125">
        <f t="shared" si="10"/>
        <v>0.66302765625000049</v>
      </c>
      <c r="L360" s="126">
        <f t="shared" si="11"/>
        <v>32.342812500000022</v>
      </c>
    </row>
    <row r="361" spans="1:12" ht="14.25" x14ac:dyDescent="0.2">
      <c r="A361" s="10">
        <v>42359</v>
      </c>
      <c r="B361" s="267">
        <v>22.198382352941184</v>
      </c>
      <c r="C361" s="271">
        <v>44.030491397058839</v>
      </c>
      <c r="D361" s="275">
        <v>2.0500000000000001E-2</v>
      </c>
      <c r="E361" s="271">
        <v>13.9</v>
      </c>
      <c r="F361" s="267">
        <v>7450</v>
      </c>
      <c r="G361" s="301">
        <v>2.0500000000000001E-2</v>
      </c>
      <c r="H361" s="205">
        <v>7450</v>
      </c>
      <c r="I361" s="267">
        <v>2.4533349501527213</v>
      </c>
      <c r="K361" s="125">
        <f t="shared" si="10"/>
        <v>0.45506683823529431</v>
      </c>
      <c r="L361" s="126">
        <f t="shared" si="11"/>
        <v>22.198382352941184</v>
      </c>
    </row>
    <row r="362" spans="1:12" ht="14.25" x14ac:dyDescent="0.2">
      <c r="A362" s="10">
        <v>42360</v>
      </c>
      <c r="B362" s="267">
        <v>26.485818181818196</v>
      </c>
      <c r="C362" s="271">
        <v>52.534620363636392</v>
      </c>
      <c r="D362" s="275">
        <v>2.0500000000000001E-2</v>
      </c>
      <c r="E362" s="271">
        <v>13.9</v>
      </c>
      <c r="F362" s="267">
        <v>7550</v>
      </c>
      <c r="G362" s="301">
        <v>2.0500000000000001E-2</v>
      </c>
      <c r="H362" s="205">
        <v>7550</v>
      </c>
      <c r="I362" s="267">
        <v>2.9271765120414561</v>
      </c>
      <c r="K362" s="125">
        <f t="shared" si="10"/>
        <v>0.54295927272727307</v>
      </c>
      <c r="L362" s="126">
        <f t="shared" si="11"/>
        <v>26.485818181818196</v>
      </c>
    </row>
    <row r="363" spans="1:12" ht="14.25" x14ac:dyDescent="0.2">
      <c r="A363" s="10">
        <v>42361</v>
      </c>
      <c r="B363" s="267">
        <v>22.374823529411767</v>
      </c>
      <c r="C363" s="271">
        <v>44.380462470588242</v>
      </c>
      <c r="D363" s="275">
        <v>2.0500000000000001E-2</v>
      </c>
      <c r="E363" s="271">
        <v>13.9</v>
      </c>
      <c r="F363" s="267">
        <v>7520</v>
      </c>
      <c r="G363" s="301">
        <v>2.0500000000000001E-2</v>
      </c>
      <c r="H363" s="205">
        <v>7520</v>
      </c>
      <c r="I363" s="267">
        <v>2.4728349883987062</v>
      </c>
      <c r="K363" s="125">
        <f t="shared" si="10"/>
        <v>0.45868388235294122</v>
      </c>
      <c r="L363" s="126">
        <f t="shared" si="11"/>
        <v>22.374823529411767</v>
      </c>
    </row>
    <row r="364" spans="1:12" ht="14.25" x14ac:dyDescent="0.2">
      <c r="A364" s="10">
        <v>42362</v>
      </c>
      <c r="B364" s="267">
        <v>27.588510638297855</v>
      </c>
      <c r="C364" s="271">
        <v>54.721810851063793</v>
      </c>
      <c r="D364" s="275">
        <v>2.0500000000000001E-2</v>
      </c>
      <c r="E364" s="271">
        <v>14.1</v>
      </c>
      <c r="F364" s="267">
        <v>7600</v>
      </c>
      <c r="G364" s="301">
        <v>2.0500000000000001E-2</v>
      </c>
      <c r="H364" s="205">
        <v>7600</v>
      </c>
      <c r="I364" s="267">
        <v>3.0490445788104235</v>
      </c>
      <c r="K364" s="125">
        <f t="shared" si="10"/>
        <v>0.56556446808510608</v>
      </c>
      <c r="L364" s="126">
        <f t="shared" si="11"/>
        <v>27.588510638297855</v>
      </c>
    </row>
    <row r="365" spans="1:12" ht="14.25" x14ac:dyDescent="0.2">
      <c r="A365" s="10">
        <v>42363</v>
      </c>
      <c r="B365" s="267">
        <v>25.519753086419747</v>
      </c>
      <c r="C365" s="271">
        <v>50.618430246913569</v>
      </c>
      <c r="D365" s="275">
        <v>2.0500000000000001E-2</v>
      </c>
      <c r="E365" s="271">
        <v>13.7</v>
      </c>
      <c r="F365" s="267">
        <v>7570</v>
      </c>
      <c r="G365" s="301">
        <v>2.0500000000000001E-2</v>
      </c>
      <c r="H365" s="205">
        <v>7570</v>
      </c>
      <c r="I365" s="267">
        <v>2.8204083149277772</v>
      </c>
      <c r="K365" s="125">
        <f t="shared" si="10"/>
        <v>0.52315493827160486</v>
      </c>
      <c r="L365" s="126">
        <f t="shared" si="11"/>
        <v>25.519753086419747</v>
      </c>
    </row>
    <row r="366" spans="1:12" ht="14.25" x14ac:dyDescent="0.2">
      <c r="A366" s="10">
        <v>42364</v>
      </c>
      <c r="B366" s="267">
        <v>22.716041666666641</v>
      </c>
      <c r="C366" s="271">
        <v>45.057268645833283</v>
      </c>
      <c r="D366" s="275">
        <v>2.0500000000000001E-2</v>
      </c>
      <c r="E366" s="271">
        <v>13.7</v>
      </c>
      <c r="F366" s="267">
        <v>7520</v>
      </c>
      <c r="G366" s="301">
        <v>2.0500000000000001E-2</v>
      </c>
      <c r="H366" s="205">
        <v>7520</v>
      </c>
      <c r="I366" s="267">
        <v>2.5105459516771851</v>
      </c>
      <c r="K366" s="125">
        <f t="shared" si="10"/>
        <v>0.46567885416666616</v>
      </c>
      <c r="L366" s="126">
        <f t="shared" si="11"/>
        <v>22.716041666666641</v>
      </c>
    </row>
    <row r="367" spans="1:12" ht="14.25" x14ac:dyDescent="0.2">
      <c r="A367" s="10">
        <v>42365</v>
      </c>
      <c r="B367" s="267">
        <v>21.457684210526306</v>
      </c>
      <c r="C367" s="271">
        <v>42.561316631578926</v>
      </c>
      <c r="D367" s="275">
        <v>2.0500000000000001E-2</v>
      </c>
      <c r="E367" s="271">
        <v>13.2</v>
      </c>
      <c r="F367" s="267">
        <v>7150</v>
      </c>
      <c r="G367" s="301">
        <v>2.0500000000000001E-2</v>
      </c>
      <c r="H367" s="205">
        <v>7150</v>
      </c>
      <c r="I367" s="267">
        <v>2.3714740013949465</v>
      </c>
      <c r="K367" s="125">
        <f t="shared" si="10"/>
        <v>0.43988252631578928</v>
      </c>
      <c r="L367" s="126">
        <f t="shared" si="11"/>
        <v>21.457684210526306</v>
      </c>
    </row>
    <row r="368" spans="1:12" ht="14.25" x14ac:dyDescent="0.2">
      <c r="A368" s="10">
        <v>42366</v>
      </c>
      <c r="B368" s="267">
        <v>17.712</v>
      </c>
      <c r="C368" s="271">
        <v>35.131751999999999</v>
      </c>
      <c r="D368" s="275">
        <v>2.0500000000000001E-2</v>
      </c>
      <c r="E368" s="271">
        <v>13.8</v>
      </c>
      <c r="F368" s="267">
        <v>7550</v>
      </c>
      <c r="G368" s="301">
        <v>2.0500000000000001E-2</v>
      </c>
      <c r="H368" s="205">
        <v>7550</v>
      </c>
      <c r="I368" s="267">
        <v>1.9575060896880001</v>
      </c>
      <c r="K368" s="125">
        <f t="shared" si="10"/>
        <v>0.36309600000000003</v>
      </c>
      <c r="L368" s="126">
        <f t="shared" si="11"/>
        <v>17.712</v>
      </c>
    </row>
    <row r="369" spans="1:12" ht="14.25" x14ac:dyDescent="0.2">
      <c r="A369" s="10">
        <v>42367</v>
      </c>
      <c r="B369" s="267">
        <v>16.852</v>
      </c>
      <c r="C369" s="271">
        <v>33.425941999999999</v>
      </c>
      <c r="D369" s="275">
        <v>1.8599999999999998E-2</v>
      </c>
      <c r="E369" s="271">
        <v>13.8</v>
      </c>
      <c r="F369" s="267">
        <v>7620</v>
      </c>
      <c r="G369" s="301">
        <v>1.8599999999999998E-2</v>
      </c>
      <c r="H369" s="205">
        <v>7620</v>
      </c>
      <c r="I369" s="267">
        <v>1.6898418126215997</v>
      </c>
      <c r="K369" s="125">
        <f t="shared" si="10"/>
        <v>0.31344719999999998</v>
      </c>
      <c r="L369" s="126">
        <f t="shared" si="11"/>
        <v>16.852</v>
      </c>
    </row>
    <row r="370" spans="1:12" ht="14.25" x14ac:dyDescent="0.2">
      <c r="A370" s="10">
        <v>42368</v>
      </c>
      <c r="B370" s="267">
        <v>16.123999999999999</v>
      </c>
      <c r="C370" s="271">
        <v>31.981953999999998</v>
      </c>
      <c r="D370" s="275">
        <v>1.78E-2</v>
      </c>
      <c r="E370" s="271">
        <v>13.4</v>
      </c>
      <c r="F370" s="267">
        <v>7740</v>
      </c>
      <c r="G370" s="301">
        <v>1.78E-2</v>
      </c>
      <c r="H370" s="205">
        <v>7740</v>
      </c>
      <c r="I370" s="267">
        <v>1.5472997273015998</v>
      </c>
      <c r="K370" s="125">
        <f t="shared" si="10"/>
        <v>0.28700719999999996</v>
      </c>
      <c r="L370" s="126">
        <f t="shared" si="11"/>
        <v>16.123999999999999</v>
      </c>
    </row>
    <row r="371" spans="1:12" ht="14.25" x14ac:dyDescent="0.2">
      <c r="A371" s="11">
        <v>42369</v>
      </c>
      <c r="B371" s="289">
        <v>13.681999999999999</v>
      </c>
      <c r="C371" s="278">
        <v>27.138246999999996</v>
      </c>
      <c r="D371" s="299">
        <v>1.7100000000000001E-2</v>
      </c>
      <c r="E371" s="278">
        <v>12.6</v>
      </c>
      <c r="F371" s="289">
        <v>7320</v>
      </c>
      <c r="G371" s="302">
        <v>1.7100000000000001E-2</v>
      </c>
      <c r="H371" s="292">
        <v>7320</v>
      </c>
      <c r="I371" s="289">
        <v>1.2613260164165998</v>
      </c>
      <c r="K371" s="125">
        <f t="shared" si="10"/>
        <v>0.23396219999999998</v>
      </c>
      <c r="L371" s="126">
        <f t="shared" si="11"/>
        <v>13.681999999999999</v>
      </c>
    </row>
    <row r="372" spans="1:12" x14ac:dyDescent="0.25">
      <c r="A372" s="6" t="s">
        <v>368</v>
      </c>
      <c r="B372" s="104"/>
      <c r="C372" s="104"/>
      <c r="E372" s="104"/>
      <c r="F372" s="104"/>
      <c r="G372" s="104"/>
      <c r="H372" s="104"/>
      <c r="I372" s="104"/>
    </row>
    <row r="373" spans="1:12" x14ac:dyDescent="0.25">
      <c r="B373" s="104"/>
      <c r="C373" s="104"/>
      <c r="E373" s="104"/>
      <c r="F373" s="104"/>
      <c r="G373" s="104"/>
      <c r="H373" s="104"/>
      <c r="I373" s="104"/>
    </row>
    <row r="374" spans="1:12" x14ac:dyDescent="0.25">
      <c r="A374" s="160"/>
      <c r="B374" s="104"/>
      <c r="C374" s="104"/>
      <c r="E374" s="104"/>
      <c r="F374" s="104"/>
      <c r="G374" s="104"/>
      <c r="H374" s="104"/>
      <c r="I374" s="104"/>
    </row>
    <row r="375" spans="1:12" s="86" customFormat="1" x14ac:dyDescent="0.25">
      <c r="A375" s="160"/>
      <c r="B375" s="104"/>
      <c r="C375" s="104"/>
      <c r="D375" s="198"/>
      <c r="E375" s="104"/>
      <c r="F375" s="104"/>
      <c r="G375" s="104"/>
      <c r="H375" s="104"/>
      <c r="I375" s="104"/>
      <c r="K375" s="157"/>
      <c r="L375" s="158"/>
    </row>
    <row r="376" spans="1:12" x14ac:dyDescent="0.25">
      <c r="B376" s="104"/>
      <c r="C376" s="104"/>
      <c r="E376" s="104"/>
      <c r="F376" s="104"/>
      <c r="G376" s="104"/>
      <c r="H376" s="104"/>
      <c r="I376" s="104"/>
    </row>
    <row r="377" spans="1:12" x14ac:dyDescent="0.25">
      <c r="A377" s="6" t="s">
        <v>107</v>
      </c>
      <c r="B377" s="104"/>
      <c r="C377" s="104"/>
      <c r="E377" s="104"/>
      <c r="F377" s="104"/>
      <c r="G377" s="104"/>
      <c r="H377" s="104"/>
      <c r="I377" s="104"/>
    </row>
    <row r="378" spans="1:12" ht="60" customHeight="1" x14ac:dyDescent="0.2">
      <c r="A378" s="14" t="s">
        <v>80</v>
      </c>
      <c r="B378" s="88" t="s">
        <v>97</v>
      </c>
      <c r="C378" s="49" t="s">
        <v>349</v>
      </c>
      <c r="D378" s="199" t="s">
        <v>355</v>
      </c>
      <c r="E378" s="88" t="s">
        <v>119</v>
      </c>
      <c r="F378" s="49" t="s">
        <v>356</v>
      </c>
      <c r="G378" s="306" t="s">
        <v>365</v>
      </c>
      <c r="H378" s="49" t="s">
        <v>358</v>
      </c>
      <c r="I378" s="54" t="s">
        <v>121</v>
      </c>
      <c r="J378" s="54" t="s">
        <v>366</v>
      </c>
      <c r="K378" s="341" t="s">
        <v>117</v>
      </c>
      <c r="L378" s="345" t="s">
        <v>118</v>
      </c>
    </row>
    <row r="379" spans="1:12" x14ac:dyDescent="0.2">
      <c r="A379" s="15" t="s">
        <v>84</v>
      </c>
      <c r="B379" s="89" t="s">
        <v>86</v>
      </c>
      <c r="C379" s="50" t="s">
        <v>86</v>
      </c>
      <c r="D379" s="200" t="s">
        <v>86</v>
      </c>
      <c r="E379" s="89" t="s">
        <v>86</v>
      </c>
      <c r="F379" s="50" t="s">
        <v>86</v>
      </c>
      <c r="G379" s="50" t="s">
        <v>86</v>
      </c>
      <c r="H379" s="50" t="s">
        <v>86</v>
      </c>
      <c r="I379" s="55" t="s">
        <v>100</v>
      </c>
      <c r="J379" s="55" t="s">
        <v>101</v>
      </c>
      <c r="K379" s="341"/>
      <c r="L379" s="345"/>
    </row>
    <row r="380" spans="1:12" x14ac:dyDescent="0.2">
      <c r="A380" s="15" t="s">
        <v>87</v>
      </c>
      <c r="B380" s="89" t="s">
        <v>102</v>
      </c>
      <c r="C380" s="50" t="s">
        <v>102</v>
      </c>
      <c r="D380" s="200" t="s">
        <v>91</v>
      </c>
      <c r="E380" s="89" t="s">
        <v>91</v>
      </c>
      <c r="F380" s="50" t="s">
        <v>354</v>
      </c>
      <c r="G380" s="297" t="s">
        <v>91</v>
      </c>
      <c r="H380" s="297" t="s">
        <v>354</v>
      </c>
      <c r="I380" s="55" t="s">
        <v>120</v>
      </c>
      <c r="J380" s="55" t="s">
        <v>120</v>
      </c>
      <c r="K380" s="127" t="s">
        <v>102</v>
      </c>
      <c r="L380" s="78" t="s">
        <v>103</v>
      </c>
    </row>
    <row r="381" spans="1:12" ht="14.25" x14ac:dyDescent="0.2">
      <c r="A381" s="16">
        <v>42019</v>
      </c>
      <c r="B381" s="17">
        <f>AVERAGE(B7:B37)</f>
        <v>14.786859772956758</v>
      </c>
      <c r="C381" s="203">
        <v>860.72731829528504</v>
      </c>
      <c r="D381" s="275">
        <v>2.0858999999999996E-2</v>
      </c>
      <c r="E381" s="267">
        <v>10.342333333333334</v>
      </c>
      <c r="F381" s="205">
        <v>6057.333333333333</v>
      </c>
      <c r="G381" s="275">
        <v>2.0858999999999996E-2</v>
      </c>
      <c r="H381" s="205">
        <v>6057.333333333333</v>
      </c>
      <c r="I381" s="205">
        <v>46.281603366050845</v>
      </c>
      <c r="J381" s="213">
        <v>119</v>
      </c>
      <c r="K381" s="124">
        <f>SUM(B7:B37)*1.9835</f>
        <v>909.22182714945166</v>
      </c>
      <c r="L381" s="87">
        <f>SUM(K7:K37)/SUM(L7:L37)</f>
        <v>2.0685341817934806E-2</v>
      </c>
    </row>
    <row r="382" spans="1:12" ht="14.25" x14ac:dyDescent="0.2">
      <c r="A382" s="16">
        <v>42050</v>
      </c>
      <c r="B382" s="17">
        <f>AVERAGE(B38:B65)</f>
        <v>14.189821428571424</v>
      </c>
      <c r="C382" s="205">
        <f>SUM(C38:C65)</f>
        <v>788.07430249999993</v>
      </c>
      <c r="D382" s="275">
        <f>AVERAGE(D38:D65)</f>
        <v>2.1672500000000004E-2</v>
      </c>
      <c r="E382" s="267">
        <v>11.245357142857143</v>
      </c>
      <c r="F382" s="205">
        <v>6475.7142857142853</v>
      </c>
      <c r="G382" s="275">
        <v>2.1672500000000004E-2</v>
      </c>
      <c r="H382" s="205">
        <f>AVERAGE(H38:H65)</f>
        <v>6475.7142857142853</v>
      </c>
      <c r="I382" s="205">
        <v>38.704230154194029</v>
      </c>
      <c r="J382" s="213">
        <v>73</v>
      </c>
      <c r="K382" s="124">
        <f>SUM(B38:B65)*1.9835</f>
        <v>788.07430249999982</v>
      </c>
      <c r="L382" s="87">
        <f>SUM(K38:K65)/SUM(L38:L65)</f>
        <v>1.8069320239188887E-2</v>
      </c>
    </row>
    <row r="383" spans="1:12" ht="14.25" x14ac:dyDescent="0.2">
      <c r="A383" s="16">
        <v>42078</v>
      </c>
      <c r="B383" s="17">
        <f>AVERAGE(B66:B96)</f>
        <v>12.317122643413974</v>
      </c>
      <c r="C383" s="205">
        <f>SUM(C66:C96)</f>
        <v>757.36139565956023</v>
      </c>
      <c r="D383" s="275">
        <v>2.6503225806451612E-2</v>
      </c>
      <c r="E383" s="267">
        <v>10.855806451612906</v>
      </c>
      <c r="F383" s="205">
        <v>6164.5161290322585</v>
      </c>
      <c r="G383" s="275">
        <v>2.6503225806451612E-2</v>
      </c>
      <c r="H383" s="205">
        <f>AVERAGE(H66:H96)</f>
        <v>6164.5161290322585</v>
      </c>
      <c r="I383" s="205">
        <v>55.782757260377899</v>
      </c>
      <c r="J383" s="213">
        <v>72</v>
      </c>
      <c r="K383" s="124">
        <f>SUM(B66:B96)*1.9835</f>
        <v>757.36139565956012</v>
      </c>
      <c r="L383" s="87">
        <f>SUM(K66:K96)/SUM(L66:L96)</f>
        <v>2.7098631558167028E-2</v>
      </c>
    </row>
    <row r="384" spans="1:12" ht="14.25" x14ac:dyDescent="0.2">
      <c r="A384" s="16">
        <v>42109</v>
      </c>
      <c r="B384" s="17">
        <f>AVERAGE(B97:B126)</f>
        <v>2.3336514615277735</v>
      </c>
      <c r="C384" s="205">
        <f>SUM(C97:C126)</f>
        <v>138.86393021821021</v>
      </c>
      <c r="D384" s="275">
        <v>1.7407333333333334E-2</v>
      </c>
      <c r="E384" s="267">
        <v>11.113666666666665</v>
      </c>
      <c r="F384" s="205">
        <v>6865.666666666667</v>
      </c>
      <c r="G384" s="275">
        <v>1.7407333333333334E-2</v>
      </c>
      <c r="H384" s="205">
        <f>AVERAGE(H97:H126)</f>
        <v>6865.666666666667</v>
      </c>
      <c r="I384" s="205">
        <v>6.4845255557693511</v>
      </c>
      <c r="J384" s="213">
        <v>79</v>
      </c>
      <c r="K384" s="124">
        <f>SUM(B97:B126)*1.9835</f>
        <v>138.86393021821016</v>
      </c>
      <c r="L384" s="87">
        <f>SUM(K97:K126)/SUM(L97:L126)</f>
        <v>1.7180638543586969E-2</v>
      </c>
    </row>
    <row r="385" spans="1:12" ht="14.25" x14ac:dyDescent="0.2">
      <c r="A385" s="16">
        <v>42139</v>
      </c>
      <c r="B385" s="17">
        <f>AVERAGE(B127:B157)</f>
        <v>5.4248924731160697E-5</v>
      </c>
      <c r="C385" s="205">
        <f>SUM(C127:C157)</f>
        <v>3.3356850083319746E-3</v>
      </c>
      <c r="D385" s="275">
        <v>7.039193548387097E-3</v>
      </c>
      <c r="E385" s="267">
        <v>13.096774193548388</v>
      </c>
      <c r="F385" s="205">
        <v>7828.2258064516127</v>
      </c>
      <c r="G385" s="275">
        <v>7.039193548387097E-3</v>
      </c>
      <c r="H385" s="205">
        <f>AVERAGE(H127:H157)</f>
        <v>7828.2258064516127</v>
      </c>
      <c r="I385" s="205">
        <v>7.0876518308062502E-5</v>
      </c>
      <c r="J385" s="213">
        <v>82</v>
      </c>
      <c r="K385" s="124">
        <f>SUM(B127:B157)*1.9835</f>
        <v>3.3356850083319746E-3</v>
      </c>
      <c r="L385" s="87">
        <f>SUM(K127:K157)/SUM(L127:L157)</f>
        <v>7.8174999999999998E-3</v>
      </c>
    </row>
    <row r="386" spans="1:12" ht="14.25" x14ac:dyDescent="0.2">
      <c r="A386" s="16">
        <v>42170</v>
      </c>
      <c r="B386" s="17">
        <f>AVERAGE(B158:B187)</f>
        <v>0</v>
      </c>
      <c r="C386" s="205">
        <f>SUM(C158:C187)</f>
        <v>0</v>
      </c>
      <c r="D386" s="275">
        <v>7.169333333333334E-3</v>
      </c>
      <c r="E386" s="267">
        <v>16.970000000000002</v>
      </c>
      <c r="F386" s="205">
        <v>9601</v>
      </c>
      <c r="G386" s="275">
        <v>7.169333333333334E-3</v>
      </c>
      <c r="H386" s="205">
        <f>AVERAGE(H158:H187)</f>
        <v>9601</v>
      </c>
      <c r="I386" s="205">
        <v>0</v>
      </c>
      <c r="J386" s="213">
        <v>54</v>
      </c>
      <c r="K386" s="124">
        <f>SUM(B158:B187)*1.9835</f>
        <v>0</v>
      </c>
      <c r="L386" s="87" t="e">
        <f>SUM(K158:K187)/SUM(L158:L187)</f>
        <v>#DIV/0!</v>
      </c>
    </row>
    <row r="387" spans="1:12" ht="14.25" x14ac:dyDescent="0.2">
      <c r="A387" s="16">
        <v>42200</v>
      </c>
      <c r="B387" s="17">
        <f>AVERAGE(B188:B218)</f>
        <v>0</v>
      </c>
      <c r="C387" s="205">
        <f>SUM(C188:C218)</f>
        <v>0</v>
      </c>
      <c r="D387" s="275">
        <v>7.8906451612903248E-3</v>
      </c>
      <c r="E387" s="267">
        <v>24.751612903225812</v>
      </c>
      <c r="F387" s="205">
        <v>13103.225806451614</v>
      </c>
      <c r="G387" s="275">
        <v>7.8906451612903248E-3</v>
      </c>
      <c r="H387" s="205">
        <f>AVERAGE(H188:H218)</f>
        <v>13103.225806451614</v>
      </c>
      <c r="I387" s="205">
        <v>0</v>
      </c>
      <c r="J387" s="213">
        <v>55</v>
      </c>
      <c r="K387" s="124">
        <f>SUM(B188:B218)*1.9835</f>
        <v>0</v>
      </c>
      <c r="L387" s="87" t="e">
        <f>SUM(K188:K218)/SUM(L188:L218)</f>
        <v>#DIV/0!</v>
      </c>
    </row>
    <row r="388" spans="1:12" ht="14.25" x14ac:dyDescent="0.2">
      <c r="A388" s="16">
        <v>42231</v>
      </c>
      <c r="B388" s="17">
        <f>AVERAGE(B219:B249)</f>
        <v>0</v>
      </c>
      <c r="C388" s="205">
        <f>SUM(C219:C249)</f>
        <v>0</v>
      </c>
      <c r="D388" s="275">
        <v>5.9645161290322575E-3</v>
      </c>
      <c r="E388" s="267">
        <v>20.832258064516132</v>
      </c>
      <c r="F388" s="205">
        <v>10122.580645161301</v>
      </c>
      <c r="G388" s="275">
        <v>1.0724193548387091E-2</v>
      </c>
      <c r="H388" s="205">
        <v>10122.580645161301</v>
      </c>
      <c r="I388" s="205">
        <v>0</v>
      </c>
      <c r="J388" s="213">
        <v>59</v>
      </c>
      <c r="K388" s="124">
        <f>SUM(B219:B249)*1.9835</f>
        <v>0</v>
      </c>
      <c r="L388" s="87" t="e">
        <f>SUM(K219:K249)/SUM(L219:L249)</f>
        <v>#DIV/0!</v>
      </c>
    </row>
    <row r="389" spans="1:12" ht="14.25" x14ac:dyDescent="0.2">
      <c r="A389" s="16">
        <v>42262</v>
      </c>
      <c r="B389" s="17">
        <f>AVERAGE(B250:B279)</f>
        <v>0</v>
      </c>
      <c r="C389" s="205">
        <f>SUM(C250:C279)</f>
        <v>0</v>
      </c>
      <c r="D389" s="275">
        <v>2.646666666666667E-3</v>
      </c>
      <c r="E389" s="267" t="s">
        <v>360</v>
      </c>
      <c r="F389" s="205" t="s">
        <v>360</v>
      </c>
      <c r="G389" s="275">
        <v>1.146833333333333E-2</v>
      </c>
      <c r="H389" s="205">
        <f>AVERAGE(H250:H279)</f>
        <v>13125</v>
      </c>
      <c r="I389" s="205">
        <v>0</v>
      </c>
      <c r="J389" s="213">
        <v>45</v>
      </c>
      <c r="K389" s="124">
        <f>SUM(B250:B279)*1.9835</f>
        <v>0</v>
      </c>
      <c r="L389" s="87" t="e">
        <f>SUM(K250:K279)/SUM(L250:L279)</f>
        <v>#DIV/0!</v>
      </c>
    </row>
    <row r="390" spans="1:12" ht="14.25" x14ac:dyDescent="0.2">
      <c r="A390" s="16">
        <v>42292</v>
      </c>
      <c r="B390" s="17">
        <f>AVERAGE(B280:B310)</f>
        <v>0.55517241379310345</v>
      </c>
      <c r="C390" s="235">
        <v>43.04195</v>
      </c>
      <c r="D390" s="275">
        <v>1.8548387096774192E-3</v>
      </c>
      <c r="E390" s="267" t="s">
        <v>360</v>
      </c>
      <c r="F390" s="205" t="s">
        <v>360</v>
      </c>
      <c r="G390" s="275">
        <v>1.1238064516129027E-2</v>
      </c>
      <c r="H390" s="205">
        <f>AVERAGE(H280:H310)</f>
        <v>13125</v>
      </c>
      <c r="I390" s="205">
        <v>1.316077488054</v>
      </c>
      <c r="J390" s="213">
        <v>43</v>
      </c>
      <c r="K390" s="124">
        <f>SUM(B280:B310)*1.9835</f>
        <v>31.934350000000002</v>
      </c>
      <c r="L390" s="87">
        <f>SUM(K280:K310)/SUM(L280:L310)</f>
        <v>1.1499999999999998E-2</v>
      </c>
    </row>
    <row r="391" spans="1:12" ht="14.25" x14ac:dyDescent="0.2">
      <c r="A391" s="16">
        <v>42323</v>
      </c>
      <c r="B391" s="17">
        <f>AVERAGE(B311:B340)</f>
        <v>4.419574528187252</v>
      </c>
      <c r="C391" s="205">
        <f>SUM(C311:C340)</f>
        <v>262.98678229978242</v>
      </c>
      <c r="D391" s="275">
        <v>1.0957999999999999E-2</v>
      </c>
      <c r="E391" s="267">
        <v>7.8689999999999998</v>
      </c>
      <c r="F391" s="205">
        <v>5213.333333333333</v>
      </c>
      <c r="G391" s="275">
        <v>1.2010999999999997E-2</v>
      </c>
      <c r="H391" s="205">
        <v>5213.333333333333</v>
      </c>
      <c r="I391" s="205">
        <v>9.7971729923662689</v>
      </c>
      <c r="J391" s="213">
        <v>43</v>
      </c>
      <c r="K391" s="124">
        <f>SUM(B311:B340)*1.9835</f>
        <v>262.98678229978242</v>
      </c>
      <c r="L391" s="87">
        <f>SUM(K311:K340)/SUM(L311:L340)</f>
        <v>1.3706210669476965E-2</v>
      </c>
    </row>
    <row r="392" spans="1:12" ht="14.25" x14ac:dyDescent="0.2">
      <c r="A392" s="16">
        <v>42353</v>
      </c>
      <c r="B392" s="17">
        <f>AVERAGE(B341:B371)</f>
        <v>17.424715910088167</v>
      </c>
      <c r="C392" s="205">
        <f>SUM(C341:C371)</f>
        <v>1071.4196442374566</v>
      </c>
      <c r="D392" s="275">
        <v>1.7830967741935492E-2</v>
      </c>
      <c r="E392" s="267">
        <v>12.902258064516127</v>
      </c>
      <c r="F392" s="205">
        <v>7227.0967741935483</v>
      </c>
      <c r="G392" s="275">
        <v>1.7830967741935492E-2</v>
      </c>
      <c r="H392" s="205">
        <f>AVERAGE(H341:H371)</f>
        <v>7227.0967741935483</v>
      </c>
      <c r="I392" s="205">
        <v>52.981370157459615</v>
      </c>
      <c r="J392" s="213">
        <v>119</v>
      </c>
      <c r="K392" s="124">
        <f>SUM(B341:B371)*1.9835</f>
        <v>1071.4196442374564</v>
      </c>
      <c r="L392" s="87">
        <f>SUM(K341:K371)/SUM(L341:L371)</f>
        <v>1.819341090164836E-2</v>
      </c>
    </row>
    <row r="393" spans="1:12" ht="45" customHeight="1" x14ac:dyDescent="0.2">
      <c r="A393" s="343" t="s">
        <v>359</v>
      </c>
      <c r="B393" s="344"/>
      <c r="C393" s="208">
        <v>3922.4786588953029</v>
      </c>
      <c r="D393" s="307">
        <v>1.2316351702508964E-2</v>
      </c>
      <c r="E393" s="286">
        <v>13.997906682027653</v>
      </c>
      <c r="F393" s="208">
        <v>7865.8692780337933</v>
      </c>
      <c r="G393" s="307">
        <v>1.4317815860215055E-2</v>
      </c>
      <c r="H393" s="208">
        <f>AVERAGE(H381:H392)</f>
        <v>8742.3910650281614</v>
      </c>
      <c r="I393" s="208">
        <v>211.34780785079033</v>
      </c>
      <c r="J393" s="208">
        <f>ROUND(SUM(J381:J392),-1)</f>
        <v>840</v>
      </c>
    </row>
    <row r="394" spans="1:12" x14ac:dyDescent="0.25">
      <c r="A394" s="6" t="s">
        <v>96</v>
      </c>
    </row>
  </sheetData>
  <mergeCells count="5">
    <mergeCell ref="K4:K6"/>
    <mergeCell ref="L4:L6"/>
    <mergeCell ref="K378:K379"/>
    <mergeCell ref="L378:L379"/>
    <mergeCell ref="A393:B393"/>
  </mergeCells>
  <pageMargins left="0.7" right="0.7" top="0.75" bottom="0.75" header="0.3" footer="0.3"/>
  <pageSetup scale="5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2:I79"/>
  <sheetViews>
    <sheetView zoomScale="80" zoomScaleNormal="80" workbookViewId="0">
      <pane xSplit="1" ySplit="6" topLeftCell="B46" activePane="bottomRight" state="frozen"/>
      <selection pane="topRight" activeCell="B1" sqref="B1"/>
      <selection pane="bottomLeft" activeCell="A7" sqref="A7"/>
      <selection pane="bottomRight" activeCell="L32" sqref="L32"/>
    </sheetView>
  </sheetViews>
  <sheetFormatPr defaultColWidth="9.140625" defaultRowHeight="14.25" x14ac:dyDescent="0.2"/>
  <cols>
    <col min="1" max="3" width="18.7109375" style="1" customWidth="1"/>
    <col min="4" max="4" width="18.7109375" style="210" customWidth="1"/>
    <col min="5" max="9" width="18.7109375" style="1" customWidth="1"/>
    <col min="10" max="16384" width="9.140625" style="3"/>
  </cols>
  <sheetData>
    <row r="2" spans="1:9" ht="15" x14ac:dyDescent="0.2">
      <c r="A2" s="66" t="s">
        <v>122</v>
      </c>
    </row>
    <row r="3" spans="1:9" ht="15" x14ac:dyDescent="0.2">
      <c r="A3" s="259"/>
      <c r="B3" s="346" t="s">
        <v>123</v>
      </c>
      <c r="C3" s="346"/>
      <c r="D3" s="346"/>
      <c r="E3" s="346"/>
      <c r="F3" s="346"/>
      <c r="G3" s="346" t="s">
        <v>104</v>
      </c>
      <c r="H3" s="346" t="s">
        <v>124</v>
      </c>
      <c r="I3" s="346" t="s">
        <v>125</v>
      </c>
    </row>
    <row r="4" spans="1:9" ht="60" customHeight="1" x14ac:dyDescent="0.2">
      <c r="A4" s="44" t="s">
        <v>80</v>
      </c>
      <c r="B4" s="44" t="s">
        <v>126</v>
      </c>
      <c r="C4" s="44" t="s">
        <v>127</v>
      </c>
      <c r="D4" s="199" t="s">
        <v>83</v>
      </c>
      <c r="E4" s="44" t="s">
        <v>82</v>
      </c>
      <c r="F4" s="44" t="s">
        <v>128</v>
      </c>
      <c r="G4" s="346"/>
      <c r="H4" s="346"/>
      <c r="I4" s="346"/>
    </row>
    <row r="5" spans="1:9" ht="15" x14ac:dyDescent="0.2">
      <c r="A5" s="15" t="s">
        <v>84</v>
      </c>
      <c r="B5" s="15" t="s">
        <v>114</v>
      </c>
      <c r="C5" s="15" t="s">
        <v>114</v>
      </c>
      <c r="D5" s="200" t="s">
        <v>114</v>
      </c>
      <c r="E5" s="15" t="s">
        <v>114</v>
      </c>
      <c r="F5" s="15" t="s">
        <v>114</v>
      </c>
      <c r="G5" s="15" t="s">
        <v>114</v>
      </c>
      <c r="H5" s="15" t="s">
        <v>114</v>
      </c>
      <c r="I5" s="15" t="s">
        <v>114</v>
      </c>
    </row>
    <row r="6" spans="1:9" ht="15" x14ac:dyDescent="0.2">
      <c r="A6" s="15" t="s">
        <v>87</v>
      </c>
      <c r="B6" s="15" t="s">
        <v>91</v>
      </c>
      <c r="C6" s="15" t="s">
        <v>129</v>
      </c>
      <c r="D6" s="200" t="s">
        <v>90</v>
      </c>
      <c r="E6" s="15" t="s">
        <v>89</v>
      </c>
      <c r="F6" s="15" t="s">
        <v>130</v>
      </c>
      <c r="G6" s="15" t="s">
        <v>92</v>
      </c>
      <c r="H6" s="15" t="s">
        <v>91</v>
      </c>
      <c r="I6" s="15" t="s">
        <v>92</v>
      </c>
    </row>
    <row r="7" spans="1:9" x14ac:dyDescent="0.2">
      <c r="A7" s="63">
        <v>42013</v>
      </c>
      <c r="B7" s="51">
        <v>11.8</v>
      </c>
      <c r="C7" s="111">
        <v>8.3000000000000007</v>
      </c>
      <c r="D7" s="201">
        <v>5783</v>
      </c>
      <c r="E7" s="111">
        <v>11</v>
      </c>
      <c r="F7" s="51">
        <v>4.7</v>
      </c>
      <c r="G7" s="59">
        <v>35.6</v>
      </c>
      <c r="H7" s="56">
        <v>11</v>
      </c>
      <c r="I7" s="97"/>
    </row>
    <row r="8" spans="1:9" x14ac:dyDescent="0.2">
      <c r="A8" s="64">
        <v>42017</v>
      </c>
      <c r="B8" s="45">
        <v>20.8</v>
      </c>
      <c r="C8" s="46">
        <v>8.4</v>
      </c>
      <c r="D8" s="203">
        <v>5765</v>
      </c>
      <c r="E8" s="46">
        <v>11.4</v>
      </c>
      <c r="F8" s="45">
        <v>8.6</v>
      </c>
      <c r="G8" s="60">
        <v>23.3</v>
      </c>
      <c r="H8" s="17">
        <v>12</v>
      </c>
      <c r="I8" s="102">
        <v>16</v>
      </c>
    </row>
    <row r="9" spans="1:9" x14ac:dyDescent="0.2">
      <c r="A9" s="64">
        <v>42027</v>
      </c>
      <c r="B9" s="45">
        <v>19.899999999999999</v>
      </c>
      <c r="C9" s="46">
        <v>8.3000000000000007</v>
      </c>
      <c r="D9" s="203">
        <v>7608</v>
      </c>
      <c r="E9" s="46">
        <v>9.8000000000000007</v>
      </c>
      <c r="F9" s="45">
        <v>11.8</v>
      </c>
      <c r="G9" s="60">
        <v>9.57</v>
      </c>
      <c r="H9" s="17">
        <v>18</v>
      </c>
      <c r="I9" s="99"/>
    </row>
    <row r="10" spans="1:9" x14ac:dyDescent="0.2">
      <c r="A10" s="64">
        <v>42034</v>
      </c>
      <c r="B10" s="45">
        <v>9.9</v>
      </c>
      <c r="C10" s="46">
        <v>8</v>
      </c>
      <c r="D10" s="203">
        <v>8440</v>
      </c>
      <c r="E10" s="46">
        <v>17.5</v>
      </c>
      <c r="F10" s="45">
        <v>28.5</v>
      </c>
      <c r="G10" s="60">
        <v>20.6</v>
      </c>
      <c r="H10" s="17">
        <v>21</v>
      </c>
      <c r="I10" s="99"/>
    </row>
    <row r="11" spans="1:9" x14ac:dyDescent="0.2">
      <c r="A11" s="64">
        <v>42039</v>
      </c>
      <c r="B11" s="45">
        <v>22.3</v>
      </c>
      <c r="C11" s="46">
        <v>8.4</v>
      </c>
      <c r="D11" s="203">
        <v>7247</v>
      </c>
      <c r="E11" s="46">
        <v>12.7</v>
      </c>
      <c r="F11" s="45">
        <v>11.7</v>
      </c>
      <c r="G11" s="60">
        <v>25.7</v>
      </c>
      <c r="H11" s="17">
        <v>15</v>
      </c>
      <c r="I11" s="99"/>
    </row>
    <row r="12" spans="1:9" x14ac:dyDescent="0.2">
      <c r="A12" s="64">
        <v>42048</v>
      </c>
      <c r="B12" s="45">
        <v>19.100000000000001</v>
      </c>
      <c r="C12" s="46">
        <v>8.3000000000000007</v>
      </c>
      <c r="D12" s="203">
        <v>6854</v>
      </c>
      <c r="E12" s="46">
        <v>15.1</v>
      </c>
      <c r="F12" s="45">
        <v>13.6</v>
      </c>
      <c r="G12" s="60">
        <v>29.4</v>
      </c>
      <c r="H12" s="17">
        <v>15</v>
      </c>
      <c r="I12" s="99"/>
    </row>
    <row r="13" spans="1:9" x14ac:dyDescent="0.2">
      <c r="A13" s="64">
        <v>42054</v>
      </c>
      <c r="B13" s="45">
        <v>13.4</v>
      </c>
      <c r="C13" s="46">
        <v>8.1999999999999993</v>
      </c>
      <c r="D13" s="203">
        <v>5835</v>
      </c>
      <c r="E13" s="46">
        <v>16.100000000000001</v>
      </c>
      <c r="F13" s="95"/>
      <c r="G13" s="60">
        <v>20.8</v>
      </c>
      <c r="H13" s="17">
        <v>11</v>
      </c>
      <c r="I13" s="102">
        <v>17</v>
      </c>
    </row>
    <row r="14" spans="1:9" x14ac:dyDescent="0.2">
      <c r="A14" s="64">
        <v>42062</v>
      </c>
      <c r="B14" s="45">
        <v>16</v>
      </c>
      <c r="C14" s="46">
        <v>8.4</v>
      </c>
      <c r="D14" s="203">
        <v>7097</v>
      </c>
      <c r="E14" s="46">
        <v>13.6</v>
      </c>
      <c r="F14" s="45">
        <v>23.2</v>
      </c>
      <c r="G14" s="60">
        <v>9.6999999999999993</v>
      </c>
      <c r="H14" s="17">
        <v>16</v>
      </c>
      <c r="I14" s="99"/>
    </row>
    <row r="15" spans="1:9" x14ac:dyDescent="0.2">
      <c r="A15" s="64">
        <v>42069</v>
      </c>
      <c r="B15" s="45">
        <v>17.2</v>
      </c>
      <c r="C15" s="46">
        <v>8.3000000000000007</v>
      </c>
      <c r="D15" s="203">
        <v>4739</v>
      </c>
      <c r="E15" s="46">
        <v>14.7</v>
      </c>
      <c r="F15" s="45">
        <v>17.7</v>
      </c>
      <c r="G15" s="60">
        <v>11.4</v>
      </c>
      <c r="H15" s="17">
        <v>8.9</v>
      </c>
      <c r="I15" s="99"/>
    </row>
    <row r="16" spans="1:9" x14ac:dyDescent="0.2">
      <c r="A16" s="64">
        <v>42076</v>
      </c>
      <c r="B16" s="45">
        <v>13.1</v>
      </c>
      <c r="C16" s="46">
        <v>8.1999999999999993</v>
      </c>
      <c r="D16" s="203">
        <v>6430</v>
      </c>
      <c r="E16" s="46">
        <v>18.8</v>
      </c>
      <c r="F16" s="45">
        <v>7.2</v>
      </c>
      <c r="G16" s="60">
        <v>29.7</v>
      </c>
      <c r="H16" s="17">
        <v>14</v>
      </c>
      <c r="I16" s="99"/>
    </row>
    <row r="17" spans="1:9" x14ac:dyDescent="0.2">
      <c r="A17" s="64">
        <v>42083</v>
      </c>
      <c r="B17" s="45">
        <v>2.7</v>
      </c>
      <c r="C17" s="46">
        <v>3.7</v>
      </c>
      <c r="D17" s="203">
        <v>5134</v>
      </c>
      <c r="E17" s="46">
        <v>19.2</v>
      </c>
      <c r="F17" s="45">
        <v>17.8</v>
      </c>
      <c r="G17" s="60">
        <v>18.5</v>
      </c>
      <c r="H17" s="17">
        <v>11</v>
      </c>
      <c r="I17" s="102">
        <v>20</v>
      </c>
    </row>
    <row r="18" spans="1:9" x14ac:dyDescent="0.2">
      <c r="A18" s="64">
        <v>42090</v>
      </c>
      <c r="B18" s="45">
        <v>16.600000000000001</v>
      </c>
      <c r="C18" s="46">
        <v>8.5</v>
      </c>
      <c r="D18" s="203">
        <v>6850</v>
      </c>
      <c r="E18" s="46">
        <v>20.100000000000001</v>
      </c>
      <c r="F18" s="45">
        <v>15.1</v>
      </c>
      <c r="G18" s="60">
        <v>36.4</v>
      </c>
      <c r="H18" s="17">
        <v>13</v>
      </c>
      <c r="I18" s="99"/>
    </row>
    <row r="19" spans="1:9" x14ac:dyDescent="0.2">
      <c r="A19" s="64">
        <v>42095</v>
      </c>
      <c r="B19" s="45">
        <v>13</v>
      </c>
      <c r="C19" s="46">
        <v>8.6</v>
      </c>
      <c r="D19" s="203">
        <v>6800</v>
      </c>
      <c r="E19" s="46">
        <v>18.8</v>
      </c>
      <c r="F19" s="45">
        <v>17.3</v>
      </c>
      <c r="G19" s="60">
        <v>28.8</v>
      </c>
      <c r="H19" s="17">
        <v>14</v>
      </c>
      <c r="I19" s="102">
        <v>17</v>
      </c>
    </row>
    <row r="20" spans="1:9" x14ac:dyDescent="0.2">
      <c r="A20" s="64">
        <v>42104</v>
      </c>
      <c r="B20" s="45">
        <v>20.9</v>
      </c>
      <c r="C20" s="46">
        <v>9.1</v>
      </c>
      <c r="D20" s="203">
        <v>6907</v>
      </c>
      <c r="E20" s="46">
        <v>16.7</v>
      </c>
      <c r="F20" s="45">
        <v>17.100000000000001</v>
      </c>
      <c r="G20" s="60">
        <v>20.399999999999999</v>
      </c>
      <c r="H20" s="17">
        <v>14</v>
      </c>
      <c r="I20" s="99"/>
    </row>
    <row r="21" spans="1:9" x14ac:dyDescent="0.2">
      <c r="A21" s="64">
        <v>42110</v>
      </c>
      <c r="B21" s="45">
        <v>12.7</v>
      </c>
      <c r="C21" s="46">
        <v>9.1</v>
      </c>
      <c r="D21" s="203">
        <v>6177</v>
      </c>
      <c r="E21" s="46">
        <v>17</v>
      </c>
      <c r="F21" s="45">
        <v>25.5</v>
      </c>
      <c r="G21" s="60">
        <v>13.3</v>
      </c>
      <c r="H21" s="17">
        <v>12</v>
      </c>
      <c r="I21" s="102">
        <v>18</v>
      </c>
    </row>
    <row r="22" spans="1:9" x14ac:dyDescent="0.2">
      <c r="A22" s="64">
        <v>42118</v>
      </c>
      <c r="B22" s="45">
        <v>10.3</v>
      </c>
      <c r="C22" s="46">
        <v>8.6999999999999993</v>
      </c>
      <c r="D22" s="203">
        <v>7603</v>
      </c>
      <c r="E22" s="46">
        <v>21.6</v>
      </c>
      <c r="F22" s="45">
        <v>16.2</v>
      </c>
      <c r="G22" s="60">
        <v>9.75</v>
      </c>
      <c r="H22" s="17">
        <v>16</v>
      </c>
      <c r="I22" s="99"/>
    </row>
    <row r="23" spans="1:9" x14ac:dyDescent="0.2">
      <c r="A23" s="64">
        <v>42125</v>
      </c>
      <c r="B23" s="45">
        <v>6.3</v>
      </c>
      <c r="C23" s="46">
        <v>8.3000000000000007</v>
      </c>
      <c r="D23" s="203">
        <v>7654</v>
      </c>
      <c r="E23" s="46">
        <v>24.1</v>
      </c>
      <c r="F23" s="45">
        <v>20.5</v>
      </c>
      <c r="G23" s="60">
        <v>6.29</v>
      </c>
      <c r="H23" s="17">
        <v>16</v>
      </c>
      <c r="I23" s="99"/>
    </row>
    <row r="24" spans="1:9" x14ac:dyDescent="0.2">
      <c r="A24" s="64">
        <v>42132</v>
      </c>
      <c r="B24" s="45">
        <v>7</v>
      </c>
      <c r="C24" s="46">
        <v>8.3000000000000007</v>
      </c>
      <c r="D24" s="203">
        <v>7606</v>
      </c>
      <c r="E24" s="46">
        <v>18.7</v>
      </c>
      <c r="F24" s="45">
        <v>28.6</v>
      </c>
      <c r="G24" s="60">
        <v>5.85</v>
      </c>
      <c r="H24" s="17">
        <v>17</v>
      </c>
      <c r="I24" s="99"/>
    </row>
    <row r="25" spans="1:9" x14ac:dyDescent="0.2">
      <c r="A25" s="64">
        <v>42139</v>
      </c>
      <c r="B25" s="45">
        <v>4.5999999999999996</v>
      </c>
      <c r="C25" s="46">
        <v>8.1999999999999993</v>
      </c>
      <c r="D25" s="203">
        <v>8372</v>
      </c>
      <c r="E25" s="46">
        <v>21.9</v>
      </c>
      <c r="F25" s="45">
        <v>75.599999999999994</v>
      </c>
      <c r="G25" s="60">
        <v>5.71</v>
      </c>
      <c r="H25" s="17">
        <v>18</v>
      </c>
      <c r="I25" s="99"/>
    </row>
    <row r="26" spans="1:9" x14ac:dyDescent="0.2">
      <c r="A26" s="64">
        <v>42145</v>
      </c>
      <c r="B26" s="45">
        <v>3.6</v>
      </c>
      <c r="C26" s="46">
        <v>8.1</v>
      </c>
      <c r="D26" s="203">
        <v>8262</v>
      </c>
      <c r="E26" s="46">
        <v>17.100000000000001</v>
      </c>
      <c r="F26" s="45">
        <v>70.3</v>
      </c>
      <c r="G26" s="60">
        <v>5.69</v>
      </c>
      <c r="H26" s="17">
        <v>19</v>
      </c>
      <c r="I26" s="102">
        <v>10</v>
      </c>
    </row>
    <row r="27" spans="1:9" x14ac:dyDescent="0.2">
      <c r="A27" s="64">
        <v>42151</v>
      </c>
      <c r="B27" s="45">
        <v>6.2</v>
      </c>
      <c r="C27" s="46">
        <v>8.1999999999999993</v>
      </c>
      <c r="D27" s="203">
        <v>8643</v>
      </c>
      <c r="E27" s="46">
        <v>17.5</v>
      </c>
      <c r="F27" s="45">
        <v>81</v>
      </c>
      <c r="G27" s="60">
        <v>6.8</v>
      </c>
      <c r="H27" s="17">
        <v>20</v>
      </c>
      <c r="I27" s="102">
        <v>9</v>
      </c>
    </row>
    <row r="28" spans="1:9" x14ac:dyDescent="0.2">
      <c r="A28" s="64">
        <v>42159</v>
      </c>
      <c r="B28" s="95"/>
      <c r="C28" s="46">
        <v>8.6999999999999993</v>
      </c>
      <c r="D28" s="203">
        <v>9434</v>
      </c>
      <c r="E28" s="46">
        <v>19.7</v>
      </c>
      <c r="F28" s="45">
        <v>68</v>
      </c>
      <c r="G28" s="60">
        <v>8.56</v>
      </c>
      <c r="H28" s="17">
        <v>21</v>
      </c>
      <c r="I28" s="99"/>
    </row>
    <row r="29" spans="1:9" x14ac:dyDescent="0.2">
      <c r="A29" s="64">
        <v>42166</v>
      </c>
      <c r="B29" s="45">
        <v>3.4</v>
      </c>
      <c r="C29" s="46">
        <v>8.9</v>
      </c>
      <c r="D29" s="203">
        <v>10041</v>
      </c>
      <c r="E29" s="46">
        <v>26.5</v>
      </c>
      <c r="F29" s="45">
        <v>63.8</v>
      </c>
      <c r="G29" s="60">
        <v>9.43</v>
      </c>
      <c r="H29" s="17">
        <v>23</v>
      </c>
      <c r="I29" s="99"/>
    </row>
    <row r="30" spans="1:9" x14ac:dyDescent="0.2">
      <c r="A30" s="64">
        <v>42172</v>
      </c>
      <c r="B30" s="45">
        <v>7.3</v>
      </c>
      <c r="C30" s="46">
        <v>8.4</v>
      </c>
      <c r="D30" s="203">
        <v>11091</v>
      </c>
      <c r="E30" s="46">
        <v>24.4</v>
      </c>
      <c r="F30" s="45">
        <v>33.799999999999997</v>
      </c>
      <c r="G30" s="60">
        <v>8.8699999999999992</v>
      </c>
      <c r="H30" s="17">
        <v>26</v>
      </c>
      <c r="I30" s="102">
        <v>7</v>
      </c>
    </row>
    <row r="31" spans="1:9" x14ac:dyDescent="0.2">
      <c r="A31" s="64">
        <v>42180</v>
      </c>
      <c r="B31" s="45">
        <v>10</v>
      </c>
      <c r="C31" s="46">
        <v>8.3000000000000007</v>
      </c>
      <c r="D31" s="203">
        <v>13037</v>
      </c>
      <c r="E31" s="46">
        <v>28.3</v>
      </c>
      <c r="F31" s="95"/>
      <c r="G31" s="60">
        <v>11.2</v>
      </c>
      <c r="H31" s="17">
        <v>33</v>
      </c>
      <c r="I31" s="99"/>
    </row>
    <row r="32" spans="1:9" x14ac:dyDescent="0.2">
      <c r="A32" s="64">
        <v>42184</v>
      </c>
      <c r="B32" s="45">
        <v>11.9</v>
      </c>
      <c r="C32" s="46">
        <v>8.3000000000000007</v>
      </c>
      <c r="D32" s="203">
        <v>14448</v>
      </c>
      <c r="E32" s="46">
        <v>25.5</v>
      </c>
      <c r="F32" s="45">
        <v>45.2</v>
      </c>
      <c r="G32" s="60">
        <v>14.8</v>
      </c>
      <c r="H32" s="17">
        <v>36</v>
      </c>
      <c r="I32" s="102">
        <v>9</v>
      </c>
    </row>
    <row r="33" spans="1:9" x14ac:dyDescent="0.2">
      <c r="A33" s="64">
        <v>42194</v>
      </c>
      <c r="B33" s="45">
        <v>7</v>
      </c>
      <c r="C33" s="46">
        <v>8.8000000000000007</v>
      </c>
      <c r="D33" s="203">
        <v>19949</v>
      </c>
      <c r="E33" s="46">
        <v>28.8</v>
      </c>
      <c r="F33" s="45">
        <v>38.200000000000003</v>
      </c>
      <c r="G33" s="60">
        <v>20.8</v>
      </c>
      <c r="H33" s="17">
        <v>59</v>
      </c>
      <c r="I33" s="99"/>
    </row>
    <row r="34" spans="1:9" x14ac:dyDescent="0.2">
      <c r="A34" s="64">
        <v>42200</v>
      </c>
      <c r="B34" s="45">
        <v>11.7</v>
      </c>
      <c r="C34" s="46">
        <v>8.6</v>
      </c>
      <c r="D34" s="203">
        <v>24890</v>
      </c>
      <c r="E34" s="46">
        <v>29</v>
      </c>
      <c r="F34" s="45">
        <v>48.6</v>
      </c>
      <c r="G34" s="60">
        <v>23</v>
      </c>
      <c r="H34" s="17">
        <v>75</v>
      </c>
      <c r="I34" s="102">
        <v>16</v>
      </c>
    </row>
    <row r="35" spans="1:9" x14ac:dyDescent="0.2">
      <c r="A35" s="64">
        <v>42205</v>
      </c>
      <c r="B35" s="45">
        <v>14.5</v>
      </c>
      <c r="C35" s="46">
        <v>8.4</v>
      </c>
      <c r="D35" s="203">
        <v>27012</v>
      </c>
      <c r="E35" s="46">
        <v>32.4</v>
      </c>
      <c r="F35" s="45">
        <v>142</v>
      </c>
      <c r="G35" s="60">
        <v>21.3</v>
      </c>
      <c r="H35" s="17">
        <v>84</v>
      </c>
      <c r="I35" s="99"/>
    </row>
    <row r="36" spans="1:9" x14ac:dyDescent="0.2">
      <c r="A36" s="64">
        <v>42212</v>
      </c>
      <c r="B36" s="95"/>
      <c r="C36" s="96"/>
      <c r="D36" s="209"/>
      <c r="E36" s="96"/>
      <c r="F36" s="95"/>
      <c r="G36" s="101"/>
      <c r="H36" s="100"/>
      <c r="I36" s="99"/>
    </row>
    <row r="37" spans="1:9" x14ac:dyDescent="0.2">
      <c r="A37" s="64">
        <v>42222</v>
      </c>
      <c r="B37" s="95"/>
      <c r="C37" s="96"/>
      <c r="D37" s="209"/>
      <c r="E37" s="96"/>
      <c r="F37" s="95"/>
      <c r="G37" s="101"/>
      <c r="H37" s="100"/>
      <c r="I37" s="99"/>
    </row>
    <row r="38" spans="1:9" x14ac:dyDescent="0.2">
      <c r="A38" s="64">
        <v>42227</v>
      </c>
      <c r="B38" s="95"/>
      <c r="C38" s="96"/>
      <c r="D38" s="209"/>
      <c r="E38" s="96"/>
      <c r="F38" s="95"/>
      <c r="G38" s="101"/>
      <c r="H38" s="100"/>
      <c r="I38" s="99"/>
    </row>
    <row r="39" spans="1:9" x14ac:dyDescent="0.2">
      <c r="A39" s="64">
        <v>42233</v>
      </c>
      <c r="B39" s="95"/>
      <c r="C39" s="96"/>
      <c r="D39" s="209"/>
      <c r="E39" s="96"/>
      <c r="F39" s="95"/>
      <c r="G39" s="101"/>
      <c r="H39" s="100"/>
      <c r="I39" s="99"/>
    </row>
    <row r="40" spans="1:9" x14ac:dyDescent="0.2">
      <c r="A40" s="64">
        <v>42240</v>
      </c>
      <c r="B40" s="95"/>
      <c r="C40" s="96"/>
      <c r="D40" s="209"/>
      <c r="E40" s="96"/>
      <c r="F40" s="95"/>
      <c r="G40" s="101"/>
      <c r="H40" s="100"/>
      <c r="I40" s="99"/>
    </row>
    <row r="41" spans="1:9" x14ac:dyDescent="0.2">
      <c r="A41" s="64">
        <v>42248</v>
      </c>
      <c r="B41" s="95"/>
      <c r="C41" s="96"/>
      <c r="D41" s="209"/>
      <c r="E41" s="96"/>
      <c r="F41" s="95"/>
      <c r="G41" s="101"/>
      <c r="H41" s="100"/>
      <c r="I41" s="99"/>
    </row>
    <row r="42" spans="1:9" x14ac:dyDescent="0.2">
      <c r="A42" s="64">
        <v>42255</v>
      </c>
      <c r="B42" s="95"/>
      <c r="C42" s="96"/>
      <c r="D42" s="209"/>
      <c r="E42" s="96"/>
      <c r="F42" s="95"/>
      <c r="G42" s="101"/>
      <c r="H42" s="100"/>
      <c r="I42" s="99"/>
    </row>
    <row r="43" spans="1:9" x14ac:dyDescent="0.2">
      <c r="A43" s="64">
        <v>42265</v>
      </c>
      <c r="B43" s="95"/>
      <c r="C43" s="96"/>
      <c r="D43" s="209"/>
      <c r="E43" s="96"/>
      <c r="F43" s="95"/>
      <c r="G43" s="101"/>
      <c r="H43" s="100"/>
      <c r="I43" s="99"/>
    </row>
    <row r="44" spans="1:9" x14ac:dyDescent="0.2">
      <c r="A44" s="64">
        <v>42268</v>
      </c>
      <c r="B44" s="95"/>
      <c r="C44" s="96"/>
      <c r="D44" s="209"/>
      <c r="E44" s="96"/>
      <c r="F44" s="95"/>
      <c r="G44" s="101"/>
      <c r="H44" s="100"/>
      <c r="I44" s="99"/>
    </row>
    <row r="45" spans="1:9" x14ac:dyDescent="0.2">
      <c r="A45" s="64">
        <v>42275</v>
      </c>
      <c r="B45" s="95"/>
      <c r="C45" s="96"/>
      <c r="D45" s="209"/>
      <c r="E45" s="96"/>
      <c r="F45" s="95"/>
      <c r="G45" s="101"/>
      <c r="H45" s="100"/>
      <c r="I45" s="99"/>
    </row>
    <row r="46" spans="1:9" s="86" customFormat="1" x14ac:dyDescent="0.2">
      <c r="A46" s="64">
        <v>42282</v>
      </c>
      <c r="B46" s="95"/>
      <c r="C46" s="96"/>
      <c r="D46" s="209"/>
      <c r="E46" s="96"/>
      <c r="F46" s="95"/>
      <c r="G46" s="101"/>
      <c r="H46" s="100"/>
      <c r="I46" s="99"/>
    </row>
    <row r="47" spans="1:9" s="86" customFormat="1" x14ac:dyDescent="0.2">
      <c r="A47" s="64">
        <v>42293</v>
      </c>
      <c r="B47" s="95"/>
      <c r="C47" s="96"/>
      <c r="D47" s="209"/>
      <c r="E47" s="96"/>
      <c r="F47" s="95"/>
      <c r="G47" s="101"/>
      <c r="H47" s="100"/>
      <c r="I47" s="99"/>
    </row>
    <row r="48" spans="1:9" s="86" customFormat="1" x14ac:dyDescent="0.2">
      <c r="A48" s="64">
        <v>42296</v>
      </c>
      <c r="B48" s="95"/>
      <c r="C48" s="96"/>
      <c r="D48" s="209"/>
      <c r="E48" s="96"/>
      <c r="F48" s="95"/>
      <c r="G48" s="101"/>
      <c r="H48" s="100"/>
      <c r="I48" s="99"/>
    </row>
    <row r="49" spans="1:9" x14ac:dyDescent="0.2">
      <c r="A49" s="64">
        <v>42303</v>
      </c>
      <c r="B49" s="95"/>
      <c r="C49" s="96"/>
      <c r="D49" s="209"/>
      <c r="E49" s="96"/>
      <c r="F49" s="95"/>
      <c r="G49" s="60">
        <v>45.1</v>
      </c>
      <c r="H49" s="100"/>
      <c r="I49" s="99"/>
    </row>
    <row r="50" spans="1:9" x14ac:dyDescent="0.2">
      <c r="A50" s="64">
        <v>42314</v>
      </c>
      <c r="B50" s="45">
        <v>23.8</v>
      </c>
      <c r="C50" s="46">
        <v>8.1999999999999993</v>
      </c>
      <c r="D50" s="203">
        <v>5682</v>
      </c>
      <c r="E50" s="46">
        <v>12.1</v>
      </c>
      <c r="F50" s="45">
        <v>18</v>
      </c>
      <c r="G50" s="60">
        <v>12.6</v>
      </c>
      <c r="H50" s="17">
        <v>10</v>
      </c>
      <c r="I50" s="99"/>
    </row>
    <row r="51" spans="1:9" x14ac:dyDescent="0.2">
      <c r="A51" s="64">
        <v>42317</v>
      </c>
      <c r="B51" s="95"/>
      <c r="C51" s="96"/>
      <c r="D51" s="209"/>
      <c r="E51" s="96"/>
      <c r="F51" s="95"/>
      <c r="G51" s="101"/>
      <c r="H51" s="100"/>
      <c r="I51" s="99"/>
    </row>
    <row r="52" spans="1:9" x14ac:dyDescent="0.2">
      <c r="A52" s="64">
        <v>42328</v>
      </c>
      <c r="B52" s="45">
        <v>15.5</v>
      </c>
      <c r="C52" s="46">
        <v>8.6999999999999993</v>
      </c>
      <c r="D52" s="203">
        <v>5172</v>
      </c>
      <c r="E52" s="46">
        <v>12.5</v>
      </c>
      <c r="F52" s="45">
        <v>20.399999999999999</v>
      </c>
      <c r="G52" s="60">
        <v>13.6</v>
      </c>
      <c r="H52" s="17">
        <v>12</v>
      </c>
      <c r="I52" s="99"/>
    </row>
    <row r="53" spans="1:9" x14ac:dyDescent="0.2">
      <c r="A53" s="64">
        <v>42331</v>
      </c>
      <c r="B53" s="45">
        <v>12</v>
      </c>
      <c r="C53" s="46">
        <v>8.6</v>
      </c>
      <c r="D53" s="203">
        <v>5420</v>
      </c>
      <c r="E53" s="46">
        <v>13.9</v>
      </c>
      <c r="F53" s="45">
        <v>21.5</v>
      </c>
      <c r="G53" s="60">
        <v>16.399999999999999</v>
      </c>
      <c r="H53" s="17">
        <v>9.8000000000000007</v>
      </c>
      <c r="I53" s="102">
        <v>30</v>
      </c>
    </row>
    <row r="54" spans="1:9" x14ac:dyDescent="0.2">
      <c r="A54" s="64">
        <v>42338</v>
      </c>
      <c r="B54" s="45">
        <v>11.4</v>
      </c>
      <c r="C54" s="46">
        <v>8.1</v>
      </c>
      <c r="D54" s="203">
        <v>6539</v>
      </c>
      <c r="E54" s="46">
        <v>9.8000000000000007</v>
      </c>
      <c r="F54" s="45">
        <v>12.1</v>
      </c>
      <c r="G54" s="60">
        <v>0.79</v>
      </c>
      <c r="H54" s="17">
        <v>0.92</v>
      </c>
      <c r="I54" s="99"/>
    </row>
    <row r="55" spans="1:9" x14ac:dyDescent="0.2">
      <c r="A55" s="64">
        <v>42345</v>
      </c>
      <c r="B55" s="45">
        <v>17</v>
      </c>
      <c r="C55" s="46">
        <v>8.4</v>
      </c>
      <c r="D55" s="203">
        <v>6788</v>
      </c>
      <c r="E55" s="46">
        <v>11.9</v>
      </c>
      <c r="F55" s="45">
        <v>13.3</v>
      </c>
      <c r="G55" s="60">
        <v>17.2</v>
      </c>
      <c r="H55" s="17">
        <v>15</v>
      </c>
      <c r="I55" s="99"/>
    </row>
    <row r="56" spans="1:9" x14ac:dyDescent="0.2">
      <c r="A56" s="64">
        <v>42353</v>
      </c>
      <c r="B56" s="45">
        <v>10.9</v>
      </c>
      <c r="C56" s="46">
        <v>8.1999999999999993</v>
      </c>
      <c r="D56" s="203">
        <v>8176</v>
      </c>
      <c r="E56" s="46">
        <v>9.3000000000000007</v>
      </c>
      <c r="F56" s="45">
        <v>7.07</v>
      </c>
      <c r="G56" s="60">
        <v>23.6</v>
      </c>
      <c r="H56" s="17">
        <v>20</v>
      </c>
      <c r="I56" s="99"/>
    </row>
    <row r="57" spans="1:9" x14ac:dyDescent="0.2">
      <c r="A57" s="64">
        <v>42359</v>
      </c>
      <c r="B57" s="45">
        <v>11.3</v>
      </c>
      <c r="C57" s="46">
        <v>7.9</v>
      </c>
      <c r="D57" s="203">
        <v>7341</v>
      </c>
      <c r="E57" s="46">
        <v>9.1999999999999993</v>
      </c>
      <c r="F57" s="45">
        <v>6.56</v>
      </c>
      <c r="G57" s="60">
        <v>18</v>
      </c>
      <c r="H57" s="17">
        <v>17</v>
      </c>
      <c r="I57" s="99"/>
    </row>
    <row r="58" spans="1:9" x14ac:dyDescent="0.2">
      <c r="A58" s="65">
        <v>42367</v>
      </c>
      <c r="B58" s="52">
        <v>14.7</v>
      </c>
      <c r="C58" s="112">
        <v>8.4</v>
      </c>
      <c r="D58" s="206">
        <v>7381</v>
      </c>
      <c r="E58" s="112">
        <v>8.5</v>
      </c>
      <c r="F58" s="52">
        <v>8.9</v>
      </c>
      <c r="G58" s="61">
        <v>18.600000000000001</v>
      </c>
      <c r="H58" s="57">
        <v>18</v>
      </c>
      <c r="I58" s="113">
        <v>29</v>
      </c>
    </row>
    <row r="59" spans="1:9" ht="15" x14ac:dyDescent="0.2">
      <c r="A59" s="62" t="s">
        <v>96</v>
      </c>
      <c r="B59" s="161" t="s">
        <v>314</v>
      </c>
      <c r="C59" s="78"/>
      <c r="E59" s="78"/>
      <c r="F59" s="78"/>
      <c r="G59" s="78"/>
      <c r="H59" s="78"/>
      <c r="I59" s="78"/>
    </row>
    <row r="60" spans="1:9" x14ac:dyDescent="0.2">
      <c r="B60" s="78"/>
      <c r="C60" s="78"/>
      <c r="E60" s="78"/>
      <c r="F60" s="78"/>
      <c r="G60" s="78"/>
      <c r="H60" s="78"/>
      <c r="I60" s="78"/>
    </row>
    <row r="61" spans="1:9" x14ac:dyDescent="0.2">
      <c r="B61" s="78"/>
      <c r="C61" s="78"/>
      <c r="E61" s="78"/>
      <c r="F61" s="78"/>
      <c r="G61" s="78"/>
      <c r="H61" s="78"/>
      <c r="I61" s="78"/>
    </row>
    <row r="62" spans="1:9" x14ac:dyDescent="0.2">
      <c r="B62" s="78"/>
      <c r="C62" s="78"/>
      <c r="E62" s="78"/>
      <c r="F62" s="78"/>
      <c r="G62" s="78"/>
      <c r="H62" s="78"/>
      <c r="I62" s="78"/>
    </row>
    <row r="63" spans="1:9" x14ac:dyDescent="0.2">
      <c r="B63" s="78"/>
      <c r="C63" s="78"/>
      <c r="E63" s="78"/>
      <c r="F63" s="78"/>
      <c r="G63" s="78"/>
      <c r="H63" s="78"/>
      <c r="I63" s="78"/>
    </row>
    <row r="64" spans="1:9" ht="15" customHeight="1" x14ac:dyDescent="0.2">
      <c r="A64" s="347" t="s">
        <v>131</v>
      </c>
      <c r="B64" s="348"/>
      <c r="C64" s="348"/>
      <c r="D64" s="348"/>
      <c r="E64" s="348"/>
      <c r="F64" s="349"/>
    </row>
    <row r="65" spans="1:6" ht="60" customHeight="1" x14ac:dyDescent="0.2">
      <c r="A65" s="44" t="s">
        <v>80</v>
      </c>
      <c r="B65" s="44" t="s">
        <v>132</v>
      </c>
      <c r="C65" s="44" t="s">
        <v>133</v>
      </c>
      <c r="D65" s="199" t="s">
        <v>134</v>
      </c>
      <c r="E65" s="44" t="s">
        <v>135</v>
      </c>
      <c r="F65" s="44" t="s">
        <v>136</v>
      </c>
    </row>
    <row r="66" spans="1:6" ht="15" x14ac:dyDescent="0.2">
      <c r="A66" s="15" t="s">
        <v>84</v>
      </c>
      <c r="B66" s="15" t="s">
        <v>114</v>
      </c>
      <c r="C66" s="15" t="s">
        <v>114</v>
      </c>
      <c r="D66" s="200" t="s">
        <v>114</v>
      </c>
      <c r="E66" s="15" t="s">
        <v>114</v>
      </c>
      <c r="F66" s="15" t="s">
        <v>114</v>
      </c>
    </row>
    <row r="67" spans="1:6" ht="15" x14ac:dyDescent="0.2">
      <c r="A67" s="15" t="s">
        <v>87</v>
      </c>
      <c r="B67" s="15" t="s">
        <v>91</v>
      </c>
      <c r="C67" s="15" t="s">
        <v>91</v>
      </c>
      <c r="D67" s="200" t="s">
        <v>91</v>
      </c>
      <c r="E67" s="15" t="s">
        <v>91</v>
      </c>
      <c r="F67" s="15" t="s">
        <v>91</v>
      </c>
    </row>
    <row r="68" spans="1:6" x14ac:dyDescent="0.2">
      <c r="A68" s="63">
        <v>42017</v>
      </c>
      <c r="B68" s="79">
        <v>2.6</v>
      </c>
      <c r="C68" s="58">
        <v>0.12</v>
      </c>
      <c r="D68" s="201">
        <v>1.7</v>
      </c>
      <c r="E68" s="58">
        <v>7.8E-2</v>
      </c>
      <c r="F68" s="79" t="s">
        <v>247</v>
      </c>
    </row>
    <row r="69" spans="1:6" x14ac:dyDescent="0.2">
      <c r="A69" s="64">
        <v>42054</v>
      </c>
      <c r="B69" s="76" t="s">
        <v>246</v>
      </c>
      <c r="C69" s="47" t="s">
        <v>245</v>
      </c>
      <c r="D69" s="203">
        <v>1.7</v>
      </c>
      <c r="E69" s="47">
        <v>9.0999999999999998E-2</v>
      </c>
      <c r="F69" s="76" t="s">
        <v>248</v>
      </c>
    </row>
    <row r="70" spans="1:6" x14ac:dyDescent="0.2">
      <c r="A70" s="64">
        <v>42095</v>
      </c>
      <c r="B70" s="76">
        <v>3.3</v>
      </c>
      <c r="C70" s="47">
        <v>0.1</v>
      </c>
      <c r="D70" s="203">
        <v>2.2000000000000002</v>
      </c>
      <c r="E70" s="47">
        <v>8.7999999999999995E-2</v>
      </c>
      <c r="F70" s="76" t="s">
        <v>247</v>
      </c>
    </row>
    <row r="71" spans="1:6" x14ac:dyDescent="0.2">
      <c r="A71" s="64">
        <v>42110</v>
      </c>
      <c r="B71" s="76" t="s">
        <v>269</v>
      </c>
      <c r="C71" s="47">
        <v>0.33</v>
      </c>
      <c r="D71" s="203">
        <v>2.8</v>
      </c>
      <c r="E71" s="47">
        <v>6.8000000000000005E-2</v>
      </c>
      <c r="F71" s="76">
        <v>1.2E-2</v>
      </c>
    </row>
    <row r="72" spans="1:6" x14ac:dyDescent="0.2">
      <c r="A72" s="64">
        <v>42145</v>
      </c>
      <c r="B72" s="76" t="s">
        <v>269</v>
      </c>
      <c r="C72" s="47" t="s">
        <v>270</v>
      </c>
      <c r="D72" s="203">
        <v>3.9</v>
      </c>
      <c r="E72" s="47">
        <v>0.19</v>
      </c>
      <c r="F72" s="76" t="s">
        <v>272</v>
      </c>
    </row>
    <row r="73" spans="1:6" x14ac:dyDescent="0.2">
      <c r="A73" s="64">
        <v>42151</v>
      </c>
      <c r="B73" s="76" t="s">
        <v>269</v>
      </c>
      <c r="C73" s="47" t="s">
        <v>270</v>
      </c>
      <c r="D73" s="203" t="s">
        <v>271</v>
      </c>
      <c r="E73" s="47" t="s">
        <v>307</v>
      </c>
      <c r="F73" s="76" t="s">
        <v>247</v>
      </c>
    </row>
    <row r="74" spans="1:6" x14ac:dyDescent="0.2">
      <c r="A74" s="64">
        <v>42172</v>
      </c>
      <c r="B74" s="76" t="s">
        <v>269</v>
      </c>
      <c r="C74" s="47" t="s">
        <v>270</v>
      </c>
      <c r="D74" s="203">
        <v>4.8</v>
      </c>
      <c r="E74" s="47">
        <v>0.22</v>
      </c>
      <c r="F74" s="76">
        <v>1.0999999999999999E-2</v>
      </c>
    </row>
    <row r="75" spans="1:6" x14ac:dyDescent="0.2">
      <c r="A75" s="64">
        <v>42184</v>
      </c>
      <c r="B75" s="76" t="s">
        <v>269</v>
      </c>
      <c r="C75" s="47" t="s">
        <v>270</v>
      </c>
      <c r="D75" s="203">
        <v>1.4</v>
      </c>
      <c r="E75" s="47">
        <v>0.27</v>
      </c>
      <c r="F75" s="76">
        <v>1.7000000000000001E-2</v>
      </c>
    </row>
    <row r="76" spans="1:6" x14ac:dyDescent="0.2">
      <c r="A76" s="64">
        <v>42200</v>
      </c>
      <c r="B76" s="76" t="s">
        <v>313</v>
      </c>
      <c r="C76" s="47">
        <v>0.17</v>
      </c>
      <c r="D76" s="203">
        <v>2.8</v>
      </c>
      <c r="E76" s="47">
        <v>0.3</v>
      </c>
      <c r="F76" s="76">
        <v>2.8000000000000001E-2</v>
      </c>
    </row>
    <row r="77" spans="1:6" x14ac:dyDescent="0.2">
      <c r="A77" s="64">
        <v>42331</v>
      </c>
      <c r="B77" s="76" t="s">
        <v>269</v>
      </c>
      <c r="C77" s="47">
        <v>0.2</v>
      </c>
      <c r="D77" s="209"/>
      <c r="E77" s="92"/>
      <c r="F77" s="75"/>
    </row>
    <row r="78" spans="1:6" x14ac:dyDescent="0.2">
      <c r="A78" s="65">
        <v>42367</v>
      </c>
      <c r="B78" s="77" t="s">
        <v>315</v>
      </c>
      <c r="C78" s="103">
        <v>0.17</v>
      </c>
      <c r="D78" s="216"/>
      <c r="E78" s="163"/>
      <c r="F78" s="162"/>
    </row>
    <row r="79" spans="1:6" ht="15" x14ac:dyDescent="0.2">
      <c r="A79" s="62" t="s">
        <v>96</v>
      </c>
    </row>
  </sheetData>
  <mergeCells count="5">
    <mergeCell ref="B3:F3"/>
    <mergeCell ref="G3:G4"/>
    <mergeCell ref="H3:H4"/>
    <mergeCell ref="I3:I4"/>
    <mergeCell ref="A64:F64"/>
  </mergeCells>
  <pageMargins left="0.7" right="0.7" top="0.75" bottom="0.75" header="0.3" footer="0.3"/>
  <pageSetup scale="5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2:L2"/>
  <sheetViews>
    <sheetView workbookViewId="0">
      <selection activeCell="S12" sqref="S12"/>
    </sheetView>
  </sheetViews>
  <sheetFormatPr defaultRowHeight="15" x14ac:dyDescent="0.25"/>
  <sheetData>
    <row r="2" spans="1:12" x14ac:dyDescent="0.25">
      <c r="A2" s="327" t="s">
        <v>300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</row>
  </sheetData>
  <pageMargins left="0.7" right="0.7" top="0.75" bottom="0.75" header="0.3" footer="0.3"/>
  <pageSetup scale="77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D392"/>
  <sheetViews>
    <sheetView zoomScaleNormal="100" workbookViewId="0">
      <pane xSplit="1" ySplit="5" topLeftCell="B396" activePane="bottomRight" state="frozen"/>
      <selection pane="topRight" activeCell="B1" sqref="B1"/>
      <selection pane="bottomLeft" activeCell="A7" sqref="A7"/>
      <selection pane="bottomRight" activeCell="J381" sqref="J381"/>
    </sheetView>
  </sheetViews>
  <sheetFormatPr defaultColWidth="9.140625" defaultRowHeight="14.25" x14ac:dyDescent="0.2"/>
  <cols>
    <col min="1" max="3" width="20.7109375" style="3" customWidth="1"/>
    <col min="4" max="4" width="20.7109375" style="211" customWidth="1"/>
    <col min="5" max="16384" width="9.140625" style="3"/>
  </cols>
  <sheetData>
    <row r="1" spans="1:4" ht="15" x14ac:dyDescent="0.25">
      <c r="A1" s="6" t="s">
        <v>137</v>
      </c>
    </row>
    <row r="2" spans="1:4" ht="15" x14ac:dyDescent="0.25">
      <c r="A2" s="6" t="s">
        <v>138</v>
      </c>
    </row>
    <row r="3" spans="1:4" s="18" customFormat="1" ht="60" customHeight="1" x14ac:dyDescent="0.2">
      <c r="A3" s="14" t="s">
        <v>80</v>
      </c>
      <c r="B3" s="14" t="s">
        <v>81</v>
      </c>
      <c r="C3" s="14" t="s">
        <v>82</v>
      </c>
      <c r="D3" s="199" t="s">
        <v>83</v>
      </c>
    </row>
    <row r="4" spans="1:4" ht="15" x14ac:dyDescent="0.2">
      <c r="A4" s="15" t="s">
        <v>84</v>
      </c>
      <c r="B4" s="15" t="s">
        <v>139</v>
      </c>
      <c r="C4" s="15" t="s">
        <v>139</v>
      </c>
      <c r="D4" s="200" t="s">
        <v>139</v>
      </c>
    </row>
    <row r="5" spans="1:4" ht="15" x14ac:dyDescent="0.2">
      <c r="A5" s="15" t="s">
        <v>87</v>
      </c>
      <c r="B5" s="15" t="s">
        <v>88</v>
      </c>
      <c r="C5" s="15" t="s">
        <v>89</v>
      </c>
      <c r="D5" s="200" t="s">
        <v>90</v>
      </c>
    </row>
    <row r="6" spans="1:4" s="1" customFormat="1" x14ac:dyDescent="0.25">
      <c r="A6" s="9">
        <v>42005</v>
      </c>
      <c r="B6" s="59">
        <v>86</v>
      </c>
      <c r="C6" s="51">
        <v>6.1</v>
      </c>
      <c r="D6" s="212">
        <v>2920</v>
      </c>
    </row>
    <row r="7" spans="1:4" s="1" customFormat="1" x14ac:dyDescent="0.25">
      <c r="A7" s="10">
        <v>42006</v>
      </c>
      <c r="B7" s="60">
        <v>88</v>
      </c>
      <c r="C7" s="45">
        <v>6.5</v>
      </c>
      <c r="D7" s="213">
        <v>2760</v>
      </c>
    </row>
    <row r="8" spans="1:4" s="1" customFormat="1" x14ac:dyDescent="0.25">
      <c r="A8" s="10">
        <v>42007</v>
      </c>
      <c r="B8" s="60">
        <v>82</v>
      </c>
      <c r="C8" s="45">
        <v>7</v>
      </c>
      <c r="D8" s="213">
        <v>2790</v>
      </c>
    </row>
    <row r="9" spans="1:4" s="1" customFormat="1" x14ac:dyDescent="0.25">
      <c r="A9" s="10">
        <v>42008</v>
      </c>
      <c r="B9" s="60">
        <v>76</v>
      </c>
      <c r="C9" s="45">
        <v>7.5</v>
      </c>
      <c r="D9" s="213">
        <v>2700</v>
      </c>
    </row>
    <row r="10" spans="1:4" s="1" customFormat="1" x14ac:dyDescent="0.25">
      <c r="A10" s="10">
        <v>42009</v>
      </c>
      <c r="B10" s="60">
        <v>77</v>
      </c>
      <c r="C10" s="45">
        <v>8.1</v>
      </c>
      <c r="D10" s="213">
        <v>2600</v>
      </c>
    </row>
    <row r="11" spans="1:4" s="1" customFormat="1" x14ac:dyDescent="0.25">
      <c r="A11" s="10">
        <v>42010</v>
      </c>
      <c r="B11" s="60">
        <v>80</v>
      </c>
      <c r="C11" s="45">
        <v>8.8000000000000007</v>
      </c>
      <c r="D11" s="213">
        <v>2510</v>
      </c>
    </row>
    <row r="12" spans="1:4" s="1" customFormat="1" x14ac:dyDescent="0.25">
      <c r="A12" s="10">
        <v>42011</v>
      </c>
      <c r="B12" s="60">
        <v>75</v>
      </c>
      <c r="C12" s="45">
        <v>9.4</v>
      </c>
      <c r="D12" s="213">
        <v>2470</v>
      </c>
    </row>
    <row r="13" spans="1:4" s="1" customFormat="1" x14ac:dyDescent="0.25">
      <c r="A13" s="10">
        <v>42012</v>
      </c>
      <c r="B13" s="60">
        <v>55</v>
      </c>
      <c r="C13" s="45">
        <v>10.1</v>
      </c>
      <c r="D13" s="213">
        <v>3100</v>
      </c>
    </row>
    <row r="14" spans="1:4" s="1" customFormat="1" x14ac:dyDescent="0.25">
      <c r="A14" s="10">
        <v>42013</v>
      </c>
      <c r="B14" s="60">
        <v>45</v>
      </c>
      <c r="C14" s="45">
        <v>10.9</v>
      </c>
      <c r="D14" s="213">
        <v>3100</v>
      </c>
    </row>
    <row r="15" spans="1:4" s="1" customFormat="1" x14ac:dyDescent="0.25">
      <c r="A15" s="10">
        <v>42014</v>
      </c>
      <c r="B15" s="60">
        <v>40</v>
      </c>
      <c r="C15" s="45">
        <v>12</v>
      </c>
      <c r="D15" s="213">
        <v>3100</v>
      </c>
    </row>
    <row r="16" spans="1:4" s="1" customFormat="1" x14ac:dyDescent="0.25">
      <c r="A16" s="10">
        <v>42015</v>
      </c>
      <c r="B16" s="60">
        <v>39</v>
      </c>
      <c r="C16" s="45">
        <v>12.8</v>
      </c>
      <c r="D16" s="213">
        <v>3040</v>
      </c>
    </row>
    <row r="17" spans="1:4" s="1" customFormat="1" x14ac:dyDescent="0.25">
      <c r="A17" s="10">
        <v>42016</v>
      </c>
      <c r="B17" s="60">
        <v>40</v>
      </c>
      <c r="C17" s="45">
        <v>12.7</v>
      </c>
      <c r="D17" s="213">
        <v>3050</v>
      </c>
    </row>
    <row r="18" spans="1:4" s="1" customFormat="1" x14ac:dyDescent="0.25">
      <c r="A18" s="10">
        <v>42017</v>
      </c>
      <c r="B18" s="60">
        <v>40</v>
      </c>
      <c r="C18" s="45">
        <v>12.5</v>
      </c>
      <c r="D18" s="213">
        <v>3230</v>
      </c>
    </row>
    <row r="19" spans="1:4" s="1" customFormat="1" x14ac:dyDescent="0.25">
      <c r="A19" s="10">
        <v>42018</v>
      </c>
      <c r="B19" s="60">
        <v>38</v>
      </c>
      <c r="C19" s="45">
        <v>11.6</v>
      </c>
      <c r="D19" s="213">
        <v>3270</v>
      </c>
    </row>
    <row r="20" spans="1:4" s="1" customFormat="1" x14ac:dyDescent="0.25">
      <c r="A20" s="10">
        <v>42019</v>
      </c>
      <c r="B20" s="60">
        <v>43</v>
      </c>
      <c r="C20" s="45">
        <v>11.4</v>
      </c>
      <c r="D20" s="213">
        <v>3140</v>
      </c>
    </row>
    <row r="21" spans="1:4" s="1" customFormat="1" x14ac:dyDescent="0.25">
      <c r="A21" s="10">
        <v>42020</v>
      </c>
      <c r="B21" s="60">
        <v>49</v>
      </c>
      <c r="C21" s="45">
        <v>11.3</v>
      </c>
      <c r="D21" s="213">
        <v>3010</v>
      </c>
    </row>
    <row r="22" spans="1:4" s="1" customFormat="1" x14ac:dyDescent="0.25">
      <c r="A22" s="10">
        <v>42021</v>
      </c>
      <c r="B22" s="60">
        <v>49</v>
      </c>
      <c r="C22" s="45">
        <v>11.5</v>
      </c>
      <c r="D22" s="213">
        <v>3000</v>
      </c>
    </row>
    <row r="23" spans="1:4" s="1" customFormat="1" x14ac:dyDescent="0.25">
      <c r="A23" s="10">
        <v>42022</v>
      </c>
      <c r="B23" s="60">
        <v>49</v>
      </c>
      <c r="C23" s="45">
        <v>11.8</v>
      </c>
      <c r="D23" s="213">
        <v>3030</v>
      </c>
    </row>
    <row r="24" spans="1:4" s="1" customFormat="1" x14ac:dyDescent="0.25">
      <c r="A24" s="10">
        <v>42023</v>
      </c>
      <c r="B24" s="60">
        <v>49</v>
      </c>
      <c r="C24" s="45">
        <v>12.1</v>
      </c>
      <c r="D24" s="213">
        <v>2940</v>
      </c>
    </row>
    <row r="25" spans="1:4" s="1" customFormat="1" x14ac:dyDescent="0.25">
      <c r="A25" s="10">
        <v>42024</v>
      </c>
      <c r="B25" s="60">
        <v>46</v>
      </c>
      <c r="C25" s="45">
        <v>12.1</v>
      </c>
      <c r="D25" s="213">
        <v>3060</v>
      </c>
    </row>
    <row r="26" spans="1:4" s="1" customFormat="1" x14ac:dyDescent="0.25">
      <c r="A26" s="10">
        <v>42025</v>
      </c>
      <c r="B26" s="60">
        <v>48</v>
      </c>
      <c r="C26" s="45">
        <v>11.8</v>
      </c>
      <c r="D26" s="213">
        <v>3420</v>
      </c>
    </row>
    <row r="27" spans="1:4" s="1" customFormat="1" x14ac:dyDescent="0.25">
      <c r="A27" s="10">
        <v>42026</v>
      </c>
      <c r="B27" s="60">
        <v>56</v>
      </c>
      <c r="C27" s="45">
        <v>11.6</v>
      </c>
      <c r="D27" s="213">
        <v>3310</v>
      </c>
    </row>
    <row r="28" spans="1:4" s="1" customFormat="1" x14ac:dyDescent="0.25">
      <c r="A28" s="10">
        <v>42027</v>
      </c>
      <c r="B28" s="60">
        <v>55</v>
      </c>
      <c r="C28" s="45">
        <v>10.7</v>
      </c>
      <c r="D28" s="213">
        <v>3670</v>
      </c>
    </row>
    <row r="29" spans="1:4" s="1" customFormat="1" x14ac:dyDescent="0.25">
      <c r="A29" s="10">
        <v>42028</v>
      </c>
      <c r="B29" s="60">
        <v>56</v>
      </c>
      <c r="C29" s="45">
        <v>10.5</v>
      </c>
      <c r="D29" s="213">
        <v>3660</v>
      </c>
    </row>
    <row r="30" spans="1:4" s="1" customFormat="1" x14ac:dyDescent="0.25">
      <c r="A30" s="10">
        <v>42029</v>
      </c>
      <c r="B30" s="60">
        <v>68</v>
      </c>
      <c r="C30" s="45">
        <v>10.199999999999999</v>
      </c>
      <c r="D30" s="213">
        <v>3930</v>
      </c>
    </row>
    <row r="31" spans="1:4" s="1" customFormat="1" x14ac:dyDescent="0.25">
      <c r="A31" s="10">
        <v>42030</v>
      </c>
      <c r="B31" s="60">
        <v>70</v>
      </c>
      <c r="C31" s="45">
        <v>10.1</v>
      </c>
      <c r="D31" s="213">
        <v>3590</v>
      </c>
    </row>
    <row r="32" spans="1:4" s="1" customFormat="1" x14ac:dyDescent="0.25">
      <c r="A32" s="10">
        <v>42031</v>
      </c>
      <c r="B32" s="60">
        <v>76</v>
      </c>
      <c r="C32" s="45">
        <v>11.2</v>
      </c>
      <c r="D32" s="213">
        <v>3370</v>
      </c>
    </row>
    <row r="33" spans="1:4" s="1" customFormat="1" x14ac:dyDescent="0.25">
      <c r="A33" s="10">
        <v>42032</v>
      </c>
      <c r="B33" s="60">
        <v>77</v>
      </c>
      <c r="C33" s="45">
        <v>11.5</v>
      </c>
      <c r="D33" s="213">
        <v>3690</v>
      </c>
    </row>
    <row r="34" spans="1:4" s="1" customFormat="1" x14ac:dyDescent="0.25">
      <c r="A34" s="10">
        <v>42033</v>
      </c>
      <c r="B34" s="60">
        <v>81</v>
      </c>
      <c r="C34" s="45">
        <v>12.4</v>
      </c>
      <c r="D34" s="213">
        <v>4680</v>
      </c>
    </row>
    <row r="35" spans="1:4" s="1" customFormat="1" x14ac:dyDescent="0.25">
      <c r="A35" s="10">
        <v>42034</v>
      </c>
      <c r="B35" s="60">
        <v>88</v>
      </c>
      <c r="C35" s="45">
        <v>12.8</v>
      </c>
      <c r="D35" s="213">
        <v>6110</v>
      </c>
    </row>
    <row r="36" spans="1:4" s="1" customFormat="1" x14ac:dyDescent="0.25">
      <c r="A36" s="10">
        <v>42035</v>
      </c>
      <c r="B36" s="60">
        <v>71</v>
      </c>
      <c r="C36" s="45">
        <v>13</v>
      </c>
      <c r="D36" s="213">
        <v>4670</v>
      </c>
    </row>
    <row r="37" spans="1:4" s="1" customFormat="1" x14ac:dyDescent="0.25">
      <c r="A37" s="10">
        <v>42036</v>
      </c>
      <c r="B37" s="60">
        <v>50</v>
      </c>
      <c r="C37" s="45">
        <v>13.2</v>
      </c>
      <c r="D37" s="213">
        <v>3630</v>
      </c>
    </row>
    <row r="38" spans="1:4" s="1" customFormat="1" x14ac:dyDescent="0.25">
      <c r="A38" s="10">
        <v>42037</v>
      </c>
      <c r="B38" s="60">
        <v>44</v>
      </c>
      <c r="C38" s="45">
        <v>13.2</v>
      </c>
      <c r="D38" s="213">
        <v>3430</v>
      </c>
    </row>
    <row r="39" spans="1:4" s="1" customFormat="1" x14ac:dyDescent="0.25">
      <c r="A39" s="10">
        <v>42038</v>
      </c>
      <c r="B39" s="60">
        <v>42</v>
      </c>
      <c r="C39" s="45">
        <v>13.8</v>
      </c>
      <c r="D39" s="213">
        <v>3370</v>
      </c>
    </row>
    <row r="40" spans="1:4" s="1" customFormat="1" x14ac:dyDescent="0.25">
      <c r="A40" s="10">
        <v>42039</v>
      </c>
      <c r="B40" s="60">
        <v>42</v>
      </c>
      <c r="C40" s="45">
        <v>14.4</v>
      </c>
      <c r="D40" s="213">
        <v>3510</v>
      </c>
    </row>
    <row r="41" spans="1:4" s="1" customFormat="1" x14ac:dyDescent="0.25">
      <c r="A41" s="10">
        <v>42040</v>
      </c>
      <c r="B41" s="60">
        <v>42</v>
      </c>
      <c r="C41" s="45">
        <v>14.4</v>
      </c>
      <c r="D41" s="213">
        <v>3580</v>
      </c>
    </row>
    <row r="42" spans="1:4" s="1" customFormat="1" x14ac:dyDescent="0.25">
      <c r="A42" s="10">
        <v>42041</v>
      </c>
      <c r="B42" s="60">
        <v>49</v>
      </c>
      <c r="C42" s="45">
        <v>14.2</v>
      </c>
      <c r="D42" s="213">
        <v>3660</v>
      </c>
    </row>
    <row r="43" spans="1:4" s="1" customFormat="1" x14ac:dyDescent="0.25">
      <c r="A43" s="10">
        <v>42042</v>
      </c>
      <c r="B43" s="60">
        <v>79</v>
      </c>
      <c r="C43" s="45">
        <v>14.9</v>
      </c>
      <c r="D43" s="213">
        <v>4380</v>
      </c>
    </row>
    <row r="44" spans="1:4" s="1" customFormat="1" x14ac:dyDescent="0.25">
      <c r="A44" s="10">
        <v>42043</v>
      </c>
      <c r="B44" s="60">
        <v>102</v>
      </c>
      <c r="C44" s="45">
        <v>16.2</v>
      </c>
      <c r="D44" s="213">
        <v>3720</v>
      </c>
    </row>
    <row r="45" spans="1:4" s="1" customFormat="1" x14ac:dyDescent="0.25">
      <c r="A45" s="10">
        <v>42044</v>
      </c>
      <c r="B45" s="60">
        <v>108</v>
      </c>
      <c r="C45" s="45">
        <v>16.3</v>
      </c>
      <c r="D45" s="213">
        <v>4410</v>
      </c>
    </row>
    <row r="46" spans="1:4" s="1" customFormat="1" x14ac:dyDescent="0.25">
      <c r="A46" s="10">
        <v>42045</v>
      </c>
      <c r="B46" s="60">
        <v>79</v>
      </c>
      <c r="C46" s="45">
        <v>16</v>
      </c>
      <c r="D46" s="213">
        <v>4150</v>
      </c>
    </row>
    <row r="47" spans="1:4" s="1" customFormat="1" x14ac:dyDescent="0.25">
      <c r="A47" s="10">
        <v>42046</v>
      </c>
      <c r="B47" s="60">
        <v>55</v>
      </c>
      <c r="C47" s="45">
        <v>15.5</v>
      </c>
      <c r="D47" s="213">
        <v>3340</v>
      </c>
    </row>
    <row r="48" spans="1:4" s="1" customFormat="1" x14ac:dyDescent="0.25">
      <c r="A48" s="10">
        <v>42047</v>
      </c>
      <c r="B48" s="60">
        <v>47</v>
      </c>
      <c r="C48" s="45">
        <v>15.4</v>
      </c>
      <c r="D48" s="213">
        <v>3240</v>
      </c>
    </row>
    <row r="49" spans="1:4" s="1" customFormat="1" x14ac:dyDescent="0.25">
      <c r="A49" s="10">
        <v>42048</v>
      </c>
      <c r="B49" s="60">
        <v>43</v>
      </c>
      <c r="C49" s="45">
        <v>15.9</v>
      </c>
      <c r="D49" s="213">
        <v>3210</v>
      </c>
    </row>
    <row r="50" spans="1:4" s="1" customFormat="1" x14ac:dyDescent="0.25">
      <c r="A50" s="10">
        <v>42049</v>
      </c>
      <c r="B50" s="60">
        <v>41</v>
      </c>
      <c r="C50" s="45">
        <v>16.399999999999999</v>
      </c>
      <c r="D50" s="213">
        <v>3220</v>
      </c>
    </row>
    <row r="51" spans="1:4" s="1" customFormat="1" x14ac:dyDescent="0.25">
      <c r="A51" s="10">
        <v>42050</v>
      </c>
      <c r="B51" s="60">
        <v>40</v>
      </c>
      <c r="C51" s="45">
        <v>16.7</v>
      </c>
      <c r="D51" s="213">
        <v>3320</v>
      </c>
    </row>
    <row r="52" spans="1:4" s="1" customFormat="1" x14ac:dyDescent="0.25">
      <c r="A52" s="10">
        <v>42051</v>
      </c>
      <c r="B52" s="60">
        <v>40</v>
      </c>
      <c r="C52" s="45">
        <v>16.8</v>
      </c>
      <c r="D52" s="213">
        <v>3340</v>
      </c>
    </row>
    <row r="53" spans="1:4" s="1" customFormat="1" x14ac:dyDescent="0.25">
      <c r="A53" s="10">
        <v>42052</v>
      </c>
      <c r="B53" s="60">
        <v>39</v>
      </c>
      <c r="C53" s="45">
        <v>16.8</v>
      </c>
      <c r="D53" s="213">
        <v>3360</v>
      </c>
    </row>
    <row r="54" spans="1:4" s="1" customFormat="1" x14ac:dyDescent="0.25">
      <c r="A54" s="10">
        <v>42053</v>
      </c>
      <c r="B54" s="60">
        <v>39</v>
      </c>
      <c r="C54" s="45">
        <v>16.600000000000001</v>
      </c>
      <c r="D54" s="213">
        <v>3390</v>
      </c>
    </row>
    <row r="55" spans="1:4" s="1" customFormat="1" x14ac:dyDescent="0.25">
      <c r="A55" s="10">
        <v>42054</v>
      </c>
      <c r="B55" s="60">
        <v>49</v>
      </c>
      <c r="C55" s="45">
        <v>15.8</v>
      </c>
      <c r="D55" s="213">
        <v>3050</v>
      </c>
    </row>
    <row r="56" spans="1:4" s="1" customFormat="1" x14ac:dyDescent="0.25">
      <c r="A56" s="10">
        <v>42055</v>
      </c>
      <c r="B56" s="60">
        <v>52</v>
      </c>
      <c r="C56" s="45">
        <v>15.4</v>
      </c>
      <c r="D56" s="213">
        <v>2980</v>
      </c>
    </row>
    <row r="57" spans="1:4" s="1" customFormat="1" x14ac:dyDescent="0.25">
      <c r="A57" s="10">
        <v>42056</v>
      </c>
      <c r="B57" s="60">
        <v>51</v>
      </c>
      <c r="C57" s="45">
        <v>14.8</v>
      </c>
      <c r="D57" s="213">
        <v>2990</v>
      </c>
    </row>
    <row r="58" spans="1:4" s="1" customFormat="1" x14ac:dyDescent="0.25">
      <c r="A58" s="10">
        <v>42057</v>
      </c>
      <c r="B58" s="60">
        <v>47</v>
      </c>
      <c r="C58" s="45">
        <v>14</v>
      </c>
      <c r="D58" s="213">
        <v>3040</v>
      </c>
    </row>
    <row r="59" spans="1:4" s="1" customFormat="1" x14ac:dyDescent="0.25">
      <c r="A59" s="10">
        <v>42058</v>
      </c>
      <c r="B59" s="60">
        <v>44</v>
      </c>
      <c r="C59" s="45">
        <v>13.2</v>
      </c>
      <c r="D59" s="213">
        <v>3080</v>
      </c>
    </row>
    <row r="60" spans="1:4" s="1" customFormat="1" x14ac:dyDescent="0.25">
      <c r="A60" s="10">
        <v>42059</v>
      </c>
      <c r="B60" s="60">
        <v>48</v>
      </c>
      <c r="C60" s="45">
        <v>13.1</v>
      </c>
      <c r="D60" s="213">
        <v>3460</v>
      </c>
    </row>
    <row r="61" spans="1:4" s="1" customFormat="1" x14ac:dyDescent="0.25">
      <c r="A61" s="10">
        <v>42060</v>
      </c>
      <c r="B61" s="60">
        <v>70</v>
      </c>
      <c r="C61" s="45">
        <v>13.7</v>
      </c>
      <c r="D61" s="213">
        <v>3390</v>
      </c>
    </row>
    <row r="62" spans="1:4" s="1" customFormat="1" x14ac:dyDescent="0.25">
      <c r="A62" s="10">
        <v>42061</v>
      </c>
      <c r="B62" s="60">
        <v>59</v>
      </c>
      <c r="C62" s="45">
        <v>14.6</v>
      </c>
      <c r="D62" s="213">
        <v>3450</v>
      </c>
    </row>
    <row r="63" spans="1:4" s="1" customFormat="1" x14ac:dyDescent="0.25">
      <c r="A63" s="10">
        <v>42062</v>
      </c>
      <c r="B63" s="60">
        <v>54</v>
      </c>
      <c r="C63" s="45">
        <v>15.2</v>
      </c>
      <c r="D63" s="213">
        <v>4390</v>
      </c>
    </row>
    <row r="64" spans="1:4" s="1" customFormat="1" x14ac:dyDescent="0.25">
      <c r="A64" s="10">
        <v>42063</v>
      </c>
      <c r="B64" s="60">
        <v>64</v>
      </c>
      <c r="C64" s="45">
        <v>14.9</v>
      </c>
      <c r="D64" s="213">
        <v>4790</v>
      </c>
    </row>
    <row r="65" spans="1:4" s="1" customFormat="1" x14ac:dyDescent="0.25">
      <c r="A65" s="10">
        <v>42064</v>
      </c>
      <c r="B65" s="60">
        <v>51</v>
      </c>
      <c r="C65" s="45">
        <v>14.3</v>
      </c>
      <c r="D65" s="213">
        <v>4040</v>
      </c>
    </row>
    <row r="66" spans="1:4" s="1" customFormat="1" x14ac:dyDescent="0.25">
      <c r="A66" s="10">
        <v>42065</v>
      </c>
      <c r="B66" s="60">
        <v>41</v>
      </c>
      <c r="C66" s="45">
        <v>15.2</v>
      </c>
      <c r="D66" s="213">
        <v>3660</v>
      </c>
    </row>
    <row r="67" spans="1:4" s="1" customFormat="1" x14ac:dyDescent="0.25">
      <c r="A67" s="10">
        <v>42066</v>
      </c>
      <c r="B67" s="60">
        <v>43</v>
      </c>
      <c r="C67" s="45">
        <v>15.1</v>
      </c>
      <c r="D67" s="213">
        <v>3350</v>
      </c>
    </row>
    <row r="68" spans="1:4" s="1" customFormat="1" x14ac:dyDescent="0.25">
      <c r="A68" s="10">
        <v>42067</v>
      </c>
      <c r="B68" s="60">
        <v>56</v>
      </c>
      <c r="C68" s="45">
        <v>15.4</v>
      </c>
      <c r="D68" s="213">
        <v>3560</v>
      </c>
    </row>
    <row r="69" spans="1:4" s="1" customFormat="1" x14ac:dyDescent="0.25">
      <c r="A69" s="10">
        <v>42068</v>
      </c>
      <c r="B69" s="60">
        <v>70</v>
      </c>
      <c r="C69" s="45">
        <v>15.8</v>
      </c>
      <c r="D69" s="213">
        <v>3950</v>
      </c>
    </row>
    <row r="70" spans="1:4" s="1" customFormat="1" x14ac:dyDescent="0.25">
      <c r="A70" s="10">
        <v>42069</v>
      </c>
      <c r="B70" s="60">
        <v>71</v>
      </c>
      <c r="C70" s="45">
        <v>16.5</v>
      </c>
      <c r="D70" s="213">
        <v>3980</v>
      </c>
    </row>
    <row r="71" spans="1:4" s="1" customFormat="1" x14ac:dyDescent="0.25">
      <c r="A71" s="10">
        <v>42070</v>
      </c>
      <c r="B71" s="60">
        <v>65</v>
      </c>
      <c r="C71" s="45">
        <v>16.600000000000001</v>
      </c>
      <c r="D71" s="213">
        <v>4480</v>
      </c>
    </row>
    <row r="72" spans="1:4" s="1" customFormat="1" x14ac:dyDescent="0.25">
      <c r="A72" s="10">
        <v>42071</v>
      </c>
      <c r="B72" s="60">
        <v>54</v>
      </c>
      <c r="C72" s="45">
        <v>17.2</v>
      </c>
      <c r="D72" s="213">
        <v>4120</v>
      </c>
    </row>
    <row r="73" spans="1:4" s="1" customFormat="1" x14ac:dyDescent="0.25">
      <c r="A73" s="10">
        <v>42072</v>
      </c>
      <c r="B73" s="60">
        <v>49</v>
      </c>
      <c r="C73" s="45">
        <v>18</v>
      </c>
      <c r="D73" s="213">
        <v>3420</v>
      </c>
    </row>
    <row r="74" spans="1:4" s="1" customFormat="1" x14ac:dyDescent="0.25">
      <c r="A74" s="10">
        <v>42073</v>
      </c>
      <c r="B74" s="60">
        <v>41</v>
      </c>
      <c r="C74" s="45">
        <v>18.600000000000001</v>
      </c>
      <c r="D74" s="213">
        <v>3480</v>
      </c>
    </row>
    <row r="75" spans="1:4" s="1" customFormat="1" x14ac:dyDescent="0.25">
      <c r="A75" s="10">
        <v>42074</v>
      </c>
      <c r="B75" s="60">
        <v>43</v>
      </c>
      <c r="C75" s="45">
        <v>18.7</v>
      </c>
      <c r="D75" s="213">
        <v>3360</v>
      </c>
    </row>
    <row r="76" spans="1:4" s="1" customFormat="1" x14ac:dyDescent="0.25">
      <c r="A76" s="10">
        <v>42075</v>
      </c>
      <c r="B76" s="60">
        <v>41</v>
      </c>
      <c r="C76" s="45">
        <v>18.2</v>
      </c>
      <c r="D76" s="213">
        <v>3420</v>
      </c>
    </row>
    <row r="77" spans="1:4" s="1" customFormat="1" x14ac:dyDescent="0.25">
      <c r="A77" s="10">
        <v>42076</v>
      </c>
      <c r="B77" s="60">
        <v>54</v>
      </c>
      <c r="C77" s="45">
        <v>18.8</v>
      </c>
      <c r="D77" s="213">
        <v>2810</v>
      </c>
    </row>
    <row r="78" spans="1:4" s="1" customFormat="1" x14ac:dyDescent="0.25">
      <c r="A78" s="10">
        <v>42077</v>
      </c>
      <c r="B78" s="60">
        <v>62</v>
      </c>
      <c r="C78" s="45">
        <v>20.2</v>
      </c>
      <c r="D78" s="213">
        <v>2840</v>
      </c>
    </row>
    <row r="79" spans="1:4" s="1" customFormat="1" x14ac:dyDescent="0.25">
      <c r="A79" s="10">
        <v>42078</v>
      </c>
      <c r="B79" s="60">
        <v>70</v>
      </c>
      <c r="C79" s="45">
        <v>21.1</v>
      </c>
      <c r="D79" s="213">
        <v>2670</v>
      </c>
    </row>
    <row r="80" spans="1:4" s="1" customFormat="1" x14ac:dyDescent="0.25">
      <c r="A80" s="10">
        <v>42079</v>
      </c>
      <c r="B80" s="60">
        <v>71</v>
      </c>
      <c r="C80" s="45">
        <v>19.8</v>
      </c>
      <c r="D80" s="213">
        <v>2650</v>
      </c>
    </row>
    <row r="81" spans="1:4" s="1" customFormat="1" x14ac:dyDescent="0.25">
      <c r="A81" s="10">
        <v>42080</v>
      </c>
      <c r="B81" s="60">
        <v>80</v>
      </c>
      <c r="C81" s="45">
        <v>19.399999999999999</v>
      </c>
      <c r="D81" s="213">
        <v>2720</v>
      </c>
    </row>
    <row r="82" spans="1:4" s="1" customFormat="1" x14ac:dyDescent="0.25">
      <c r="A82" s="10">
        <v>42081</v>
      </c>
      <c r="B82" s="60">
        <v>70</v>
      </c>
      <c r="C82" s="45">
        <v>19.100000000000001</v>
      </c>
      <c r="D82" s="213">
        <v>2800</v>
      </c>
    </row>
    <row r="83" spans="1:4" s="1" customFormat="1" x14ac:dyDescent="0.25">
      <c r="A83" s="10">
        <v>42082</v>
      </c>
      <c r="B83" s="60">
        <v>58</v>
      </c>
      <c r="C83" s="45">
        <v>18.899999999999999</v>
      </c>
      <c r="D83" s="213">
        <v>2890</v>
      </c>
    </row>
    <row r="84" spans="1:4" s="1" customFormat="1" x14ac:dyDescent="0.25">
      <c r="A84" s="10">
        <v>42083</v>
      </c>
      <c r="B84" s="60">
        <v>47</v>
      </c>
      <c r="C84" s="45">
        <v>19.100000000000001</v>
      </c>
      <c r="D84" s="213">
        <v>3130</v>
      </c>
    </row>
    <row r="85" spans="1:4" s="1" customFormat="1" x14ac:dyDescent="0.25">
      <c r="A85" s="10">
        <v>42084</v>
      </c>
      <c r="B85" s="60">
        <v>44</v>
      </c>
      <c r="C85" s="45">
        <v>18.7</v>
      </c>
      <c r="D85" s="213">
        <v>3320</v>
      </c>
    </row>
    <row r="86" spans="1:4" s="1" customFormat="1" x14ac:dyDescent="0.25">
      <c r="A86" s="10">
        <v>42085</v>
      </c>
      <c r="B86" s="60">
        <v>51</v>
      </c>
      <c r="C86" s="45">
        <v>19.600000000000001</v>
      </c>
      <c r="D86" s="213">
        <v>3850</v>
      </c>
    </row>
    <row r="87" spans="1:4" s="1" customFormat="1" x14ac:dyDescent="0.25">
      <c r="A87" s="10">
        <v>42086</v>
      </c>
      <c r="B87" s="60">
        <v>54</v>
      </c>
      <c r="C87" s="45">
        <v>19.399999999999999</v>
      </c>
      <c r="D87" s="213">
        <v>4740</v>
      </c>
    </row>
    <row r="88" spans="1:4" s="1" customFormat="1" x14ac:dyDescent="0.25">
      <c r="A88" s="10">
        <v>42087</v>
      </c>
      <c r="B88" s="60">
        <v>52</v>
      </c>
      <c r="C88" s="45">
        <v>18.7</v>
      </c>
      <c r="D88" s="213">
        <v>4750</v>
      </c>
    </row>
    <row r="89" spans="1:4" s="1" customFormat="1" x14ac:dyDescent="0.25">
      <c r="A89" s="10">
        <v>42088</v>
      </c>
      <c r="B89" s="60">
        <v>50</v>
      </c>
      <c r="C89" s="45">
        <v>18.3</v>
      </c>
      <c r="D89" s="213">
        <v>4500</v>
      </c>
    </row>
    <row r="90" spans="1:4" s="1" customFormat="1" x14ac:dyDescent="0.25">
      <c r="A90" s="10">
        <v>42089</v>
      </c>
      <c r="B90" s="60">
        <v>46</v>
      </c>
      <c r="C90" s="45">
        <v>19.2</v>
      </c>
      <c r="D90" s="213">
        <v>4350</v>
      </c>
    </row>
    <row r="91" spans="1:4" s="1" customFormat="1" x14ac:dyDescent="0.25">
      <c r="A91" s="10">
        <v>42090</v>
      </c>
      <c r="B91" s="60">
        <v>44</v>
      </c>
      <c r="C91" s="45">
        <v>20.8</v>
      </c>
      <c r="D91" s="213">
        <v>4270</v>
      </c>
    </row>
    <row r="92" spans="1:4" s="1" customFormat="1" x14ac:dyDescent="0.25">
      <c r="A92" s="10">
        <v>42091</v>
      </c>
      <c r="B92" s="60">
        <v>36</v>
      </c>
      <c r="C92" s="45">
        <v>20.8</v>
      </c>
      <c r="D92" s="213">
        <v>3740</v>
      </c>
    </row>
    <row r="93" spans="1:4" s="1" customFormat="1" x14ac:dyDescent="0.25">
      <c r="A93" s="10">
        <v>42092</v>
      </c>
      <c r="B93" s="60">
        <v>29</v>
      </c>
      <c r="C93" s="45">
        <v>19.8</v>
      </c>
      <c r="D93" s="213">
        <v>3680</v>
      </c>
    </row>
    <row r="94" spans="1:4" s="1" customFormat="1" x14ac:dyDescent="0.25">
      <c r="A94" s="10">
        <v>42093</v>
      </c>
      <c r="B94" s="60">
        <v>24</v>
      </c>
      <c r="C94" s="45">
        <v>20.2</v>
      </c>
      <c r="D94" s="213">
        <v>3850</v>
      </c>
    </row>
    <row r="95" spans="1:4" s="1" customFormat="1" x14ac:dyDescent="0.25">
      <c r="A95" s="10">
        <v>42094</v>
      </c>
      <c r="B95" s="60">
        <v>21</v>
      </c>
      <c r="C95" s="45">
        <v>19.8</v>
      </c>
      <c r="D95" s="213">
        <v>3920</v>
      </c>
    </row>
    <row r="96" spans="1:4" s="1" customFormat="1" x14ac:dyDescent="0.25">
      <c r="A96" s="10">
        <v>42095</v>
      </c>
      <c r="B96" s="60">
        <v>25</v>
      </c>
      <c r="C96" s="45">
        <v>17.5</v>
      </c>
      <c r="D96" s="213">
        <v>3610</v>
      </c>
    </row>
    <row r="97" spans="1:4" s="1" customFormat="1" x14ac:dyDescent="0.25">
      <c r="A97" s="10">
        <v>42096</v>
      </c>
      <c r="B97" s="60">
        <v>35</v>
      </c>
      <c r="C97" s="45">
        <v>16.100000000000001</v>
      </c>
      <c r="D97" s="213">
        <v>3300</v>
      </c>
    </row>
    <row r="98" spans="1:4" s="1" customFormat="1" x14ac:dyDescent="0.25">
      <c r="A98" s="10">
        <v>42097</v>
      </c>
      <c r="B98" s="60">
        <v>35</v>
      </c>
      <c r="C98" s="45">
        <v>16.100000000000001</v>
      </c>
      <c r="D98" s="213">
        <v>3220</v>
      </c>
    </row>
    <row r="99" spans="1:4" s="1" customFormat="1" x14ac:dyDescent="0.25">
      <c r="A99" s="10">
        <v>42098</v>
      </c>
      <c r="B99" s="60">
        <v>29</v>
      </c>
      <c r="C99" s="45">
        <v>17.5</v>
      </c>
      <c r="D99" s="213">
        <v>3250</v>
      </c>
    </row>
    <row r="100" spans="1:4" s="1" customFormat="1" x14ac:dyDescent="0.25">
      <c r="A100" s="10">
        <v>42099</v>
      </c>
      <c r="B100" s="60">
        <v>26</v>
      </c>
      <c r="C100" s="45">
        <v>17.100000000000001</v>
      </c>
      <c r="D100" s="213">
        <v>3390</v>
      </c>
    </row>
    <row r="101" spans="1:4" s="1" customFormat="1" x14ac:dyDescent="0.25">
      <c r="A101" s="10">
        <v>42100</v>
      </c>
      <c r="B101" s="60">
        <v>19</v>
      </c>
      <c r="C101" s="45">
        <v>16.100000000000001</v>
      </c>
      <c r="D101" s="213">
        <v>3550</v>
      </c>
    </row>
    <row r="102" spans="1:4" s="1" customFormat="1" x14ac:dyDescent="0.25">
      <c r="A102" s="10">
        <v>42101</v>
      </c>
      <c r="B102" s="60">
        <v>18</v>
      </c>
      <c r="C102" s="45">
        <v>15.8</v>
      </c>
      <c r="D102" s="213">
        <v>3580</v>
      </c>
    </row>
    <row r="103" spans="1:4" s="1" customFormat="1" x14ac:dyDescent="0.25">
      <c r="A103" s="10">
        <v>42102</v>
      </c>
      <c r="B103" s="60">
        <v>21</v>
      </c>
      <c r="C103" s="45">
        <v>15.4</v>
      </c>
      <c r="D103" s="213">
        <v>3420</v>
      </c>
    </row>
    <row r="104" spans="1:4" s="1" customFormat="1" x14ac:dyDescent="0.25">
      <c r="A104" s="10">
        <v>42103</v>
      </c>
      <c r="B104" s="60">
        <v>22</v>
      </c>
      <c r="C104" s="45">
        <v>16.899999999999999</v>
      </c>
      <c r="D104" s="213">
        <v>3700</v>
      </c>
    </row>
    <row r="105" spans="1:4" s="1" customFormat="1" x14ac:dyDescent="0.25">
      <c r="A105" s="10">
        <v>42104</v>
      </c>
      <c r="B105" s="60">
        <v>22</v>
      </c>
      <c r="C105" s="45">
        <v>18.2</v>
      </c>
      <c r="D105" s="213">
        <v>3760</v>
      </c>
    </row>
    <row r="106" spans="1:4" s="1" customFormat="1" x14ac:dyDescent="0.25">
      <c r="A106" s="10">
        <v>42105</v>
      </c>
      <c r="B106" s="60">
        <v>25</v>
      </c>
      <c r="C106" s="45">
        <v>19.3</v>
      </c>
      <c r="D106" s="213">
        <v>4400</v>
      </c>
    </row>
    <row r="107" spans="1:4" s="1" customFormat="1" x14ac:dyDescent="0.25">
      <c r="A107" s="10">
        <v>42106</v>
      </c>
      <c r="B107" s="60">
        <v>26</v>
      </c>
      <c r="C107" s="45">
        <v>19.100000000000001</v>
      </c>
      <c r="D107" s="213">
        <v>4160</v>
      </c>
    </row>
    <row r="108" spans="1:4" s="1" customFormat="1" x14ac:dyDescent="0.25">
      <c r="A108" s="10">
        <v>42107</v>
      </c>
      <c r="B108" s="60">
        <v>24</v>
      </c>
      <c r="C108" s="45">
        <v>20</v>
      </c>
      <c r="D108" s="213">
        <v>4100</v>
      </c>
    </row>
    <row r="109" spans="1:4" s="1" customFormat="1" x14ac:dyDescent="0.25">
      <c r="A109" s="10">
        <v>42108</v>
      </c>
      <c r="B109" s="60">
        <v>21</v>
      </c>
      <c r="C109" s="45">
        <v>18.5</v>
      </c>
      <c r="D109" s="213">
        <v>3960</v>
      </c>
    </row>
    <row r="110" spans="1:4" s="1" customFormat="1" x14ac:dyDescent="0.25">
      <c r="A110" s="10">
        <v>42109</v>
      </c>
      <c r="B110" s="60">
        <v>18</v>
      </c>
      <c r="C110" s="45">
        <v>16.600000000000001</v>
      </c>
      <c r="D110" s="213">
        <v>3990</v>
      </c>
    </row>
    <row r="111" spans="1:4" s="1" customFormat="1" x14ac:dyDescent="0.25">
      <c r="A111" s="10">
        <v>42110</v>
      </c>
      <c r="B111" s="60">
        <v>17</v>
      </c>
      <c r="C111" s="45">
        <v>17.3</v>
      </c>
      <c r="D111" s="213">
        <v>4150</v>
      </c>
    </row>
    <row r="112" spans="1:4" s="1" customFormat="1" x14ac:dyDescent="0.25">
      <c r="A112" s="10">
        <v>42111</v>
      </c>
      <c r="B112" s="60">
        <v>16</v>
      </c>
      <c r="C112" s="45">
        <v>19.2</v>
      </c>
      <c r="D112" s="213">
        <v>4000</v>
      </c>
    </row>
    <row r="113" spans="1:4" s="1" customFormat="1" x14ac:dyDescent="0.25">
      <c r="A113" s="10">
        <v>42112</v>
      </c>
      <c r="B113" s="60">
        <v>14</v>
      </c>
      <c r="C113" s="45">
        <v>20.3</v>
      </c>
      <c r="D113" s="213">
        <v>3980</v>
      </c>
    </row>
    <row r="114" spans="1:4" s="1" customFormat="1" x14ac:dyDescent="0.25">
      <c r="A114" s="10">
        <v>42113</v>
      </c>
      <c r="B114" s="60">
        <v>13</v>
      </c>
      <c r="C114" s="45">
        <v>21.2</v>
      </c>
      <c r="D114" s="213">
        <v>4260</v>
      </c>
    </row>
    <row r="115" spans="1:4" s="1" customFormat="1" x14ac:dyDescent="0.25">
      <c r="A115" s="10">
        <v>42114</v>
      </c>
      <c r="B115" s="60">
        <v>13</v>
      </c>
      <c r="C115" s="45">
        <v>22</v>
      </c>
      <c r="D115" s="213">
        <v>4080</v>
      </c>
    </row>
    <row r="116" spans="1:4" s="1" customFormat="1" x14ac:dyDescent="0.25">
      <c r="A116" s="10">
        <v>42115</v>
      </c>
      <c r="B116" s="60">
        <v>11</v>
      </c>
      <c r="C116" s="45">
        <v>21</v>
      </c>
      <c r="D116" s="213">
        <v>4130</v>
      </c>
    </row>
    <row r="117" spans="1:4" s="1" customFormat="1" x14ac:dyDescent="0.25">
      <c r="A117" s="10">
        <v>42116</v>
      </c>
      <c r="B117" s="60">
        <v>9.9</v>
      </c>
      <c r="C117" s="45">
        <v>20</v>
      </c>
      <c r="D117" s="213">
        <v>4070</v>
      </c>
    </row>
    <row r="118" spans="1:4" s="1" customFormat="1" x14ac:dyDescent="0.25">
      <c r="A118" s="10">
        <v>42117</v>
      </c>
      <c r="B118" s="60">
        <v>12</v>
      </c>
      <c r="C118" s="45">
        <v>21</v>
      </c>
      <c r="D118" s="213">
        <v>3160</v>
      </c>
    </row>
    <row r="119" spans="1:4" s="1" customFormat="1" x14ac:dyDescent="0.25">
      <c r="A119" s="10">
        <v>42118</v>
      </c>
      <c r="B119" s="60">
        <v>11</v>
      </c>
      <c r="C119" s="45">
        <v>20.6</v>
      </c>
      <c r="D119" s="213">
        <v>3320</v>
      </c>
    </row>
    <row r="120" spans="1:4" s="1" customFormat="1" x14ac:dyDescent="0.25">
      <c r="A120" s="10">
        <v>42119</v>
      </c>
      <c r="B120" s="60">
        <v>8.1999999999999993</v>
      </c>
      <c r="C120" s="45">
        <v>19.899999999999999</v>
      </c>
      <c r="D120" s="213">
        <v>3560</v>
      </c>
    </row>
    <row r="121" spans="1:4" s="1" customFormat="1" x14ac:dyDescent="0.25">
      <c r="A121" s="10">
        <v>42120</v>
      </c>
      <c r="B121" s="60">
        <v>6.4</v>
      </c>
      <c r="C121" s="45">
        <v>19.399999999999999</v>
      </c>
      <c r="D121" s="213">
        <v>3760</v>
      </c>
    </row>
    <row r="122" spans="1:4" s="1" customFormat="1" x14ac:dyDescent="0.25">
      <c r="A122" s="10">
        <v>42121</v>
      </c>
      <c r="B122" s="60">
        <v>4.9000000000000004</v>
      </c>
      <c r="C122" s="45">
        <v>20.9</v>
      </c>
      <c r="D122" s="213">
        <v>3990</v>
      </c>
    </row>
    <row r="123" spans="1:4" s="1" customFormat="1" x14ac:dyDescent="0.25">
      <c r="A123" s="10">
        <v>42122</v>
      </c>
      <c r="B123" s="60">
        <v>4.2</v>
      </c>
      <c r="C123" s="45">
        <v>23.1</v>
      </c>
      <c r="D123" s="213">
        <v>4260</v>
      </c>
    </row>
    <row r="124" spans="1:4" s="1" customFormat="1" x14ac:dyDescent="0.25">
      <c r="A124" s="10">
        <v>42123</v>
      </c>
      <c r="B124" s="60">
        <v>5.2</v>
      </c>
      <c r="C124" s="45">
        <v>23</v>
      </c>
      <c r="D124" s="213">
        <v>3710</v>
      </c>
    </row>
    <row r="125" spans="1:4" s="1" customFormat="1" x14ac:dyDescent="0.25">
      <c r="A125" s="10">
        <v>42124</v>
      </c>
      <c r="B125" s="60">
        <v>6.3</v>
      </c>
      <c r="C125" s="45">
        <v>22.4</v>
      </c>
      <c r="D125" s="213">
        <v>3440</v>
      </c>
    </row>
    <row r="126" spans="1:4" s="1" customFormat="1" x14ac:dyDescent="0.25">
      <c r="A126" s="10">
        <v>42125</v>
      </c>
      <c r="B126" s="60">
        <v>18</v>
      </c>
      <c r="C126" s="45">
        <v>23.5</v>
      </c>
      <c r="D126" s="213">
        <v>2580</v>
      </c>
    </row>
    <row r="127" spans="1:4" s="1" customFormat="1" x14ac:dyDescent="0.25">
      <c r="A127" s="10">
        <v>42126</v>
      </c>
      <c r="B127" s="60">
        <v>18</v>
      </c>
      <c r="C127" s="45">
        <v>24</v>
      </c>
      <c r="D127" s="213">
        <v>2440</v>
      </c>
    </row>
    <row r="128" spans="1:4" s="1" customFormat="1" x14ac:dyDescent="0.25">
      <c r="A128" s="10">
        <v>42127</v>
      </c>
      <c r="B128" s="60">
        <v>8</v>
      </c>
      <c r="C128" s="45">
        <v>23.2</v>
      </c>
      <c r="D128" s="213">
        <v>2740</v>
      </c>
    </row>
    <row r="129" spans="1:4" s="1" customFormat="1" x14ac:dyDescent="0.25">
      <c r="A129" s="10">
        <v>42128</v>
      </c>
      <c r="B129" s="60">
        <v>3.8</v>
      </c>
      <c r="C129" s="45">
        <v>22.2</v>
      </c>
      <c r="D129" s="213">
        <v>3450</v>
      </c>
    </row>
    <row r="130" spans="1:4" s="1" customFormat="1" x14ac:dyDescent="0.25">
      <c r="A130" s="10">
        <v>42129</v>
      </c>
      <c r="B130" s="60">
        <v>2.5</v>
      </c>
      <c r="C130" s="45">
        <v>21.5</v>
      </c>
      <c r="D130" s="213">
        <v>4120</v>
      </c>
    </row>
    <row r="131" spans="1:4" s="1" customFormat="1" x14ac:dyDescent="0.25">
      <c r="A131" s="10">
        <v>42130</v>
      </c>
      <c r="B131" s="60">
        <v>1.9</v>
      </c>
      <c r="C131" s="45">
        <v>20.8</v>
      </c>
      <c r="D131" s="213">
        <v>4010</v>
      </c>
    </row>
    <row r="132" spans="1:4" s="1" customFormat="1" x14ac:dyDescent="0.25">
      <c r="A132" s="10">
        <v>42131</v>
      </c>
      <c r="B132" s="60">
        <v>2</v>
      </c>
      <c r="C132" s="45">
        <v>18.2</v>
      </c>
      <c r="D132" s="213">
        <v>4450</v>
      </c>
    </row>
    <row r="133" spans="1:4" s="1" customFormat="1" x14ac:dyDescent="0.25">
      <c r="A133" s="10">
        <v>42132</v>
      </c>
      <c r="B133" s="60">
        <v>2.8</v>
      </c>
      <c r="C133" s="45">
        <v>19.399999999999999</v>
      </c>
      <c r="D133" s="213">
        <v>3750</v>
      </c>
    </row>
    <row r="134" spans="1:4" s="1" customFormat="1" x14ac:dyDescent="0.25">
      <c r="A134" s="10">
        <v>42133</v>
      </c>
      <c r="B134" s="60">
        <v>2.4</v>
      </c>
      <c r="C134" s="45">
        <v>21.4</v>
      </c>
      <c r="D134" s="213">
        <v>4050</v>
      </c>
    </row>
    <row r="135" spans="1:4" s="1" customFormat="1" x14ac:dyDescent="0.25">
      <c r="A135" s="10">
        <v>42134</v>
      </c>
      <c r="B135" s="60">
        <v>1.4</v>
      </c>
      <c r="C135" s="45">
        <v>22.6</v>
      </c>
      <c r="D135" s="213">
        <v>4680</v>
      </c>
    </row>
    <row r="136" spans="1:4" s="1" customFormat="1" x14ac:dyDescent="0.25">
      <c r="A136" s="10">
        <v>42135</v>
      </c>
      <c r="B136" s="60">
        <v>0.93</v>
      </c>
      <c r="C136" s="45">
        <v>22.1</v>
      </c>
      <c r="D136" s="213">
        <v>4990</v>
      </c>
    </row>
    <row r="137" spans="1:4" s="1" customFormat="1" x14ac:dyDescent="0.25">
      <c r="A137" s="10">
        <v>42136</v>
      </c>
      <c r="B137" s="60">
        <v>0.71</v>
      </c>
      <c r="C137" s="45">
        <v>20.8</v>
      </c>
      <c r="D137" s="213">
        <v>5070</v>
      </c>
    </row>
    <row r="138" spans="1:4" s="1" customFormat="1" x14ac:dyDescent="0.25">
      <c r="A138" s="10">
        <v>42137</v>
      </c>
      <c r="B138" s="60">
        <v>0.45</v>
      </c>
      <c r="C138" s="45">
        <v>20.399999999999999</v>
      </c>
      <c r="D138" s="213">
        <v>5620</v>
      </c>
    </row>
    <row r="139" spans="1:4" s="1" customFormat="1" x14ac:dyDescent="0.25">
      <c r="A139" s="10">
        <v>42138</v>
      </c>
      <c r="B139" s="60">
        <v>0.34</v>
      </c>
      <c r="C139" s="45">
        <v>19.5</v>
      </c>
      <c r="D139" s="213">
        <v>5760</v>
      </c>
    </row>
    <row r="140" spans="1:4" s="1" customFormat="1" x14ac:dyDescent="0.25">
      <c r="A140" s="10">
        <v>42139</v>
      </c>
      <c r="B140" s="60">
        <v>0.28000000000000003</v>
      </c>
      <c r="C140" s="45">
        <v>20.3</v>
      </c>
      <c r="D140" s="213">
        <v>5890</v>
      </c>
    </row>
    <row r="141" spans="1:4" s="1" customFormat="1" x14ac:dyDescent="0.25">
      <c r="A141" s="10">
        <v>42140</v>
      </c>
      <c r="B141" s="60">
        <v>0.22</v>
      </c>
      <c r="C141" s="45">
        <v>20.9</v>
      </c>
      <c r="D141" s="213">
        <v>6200</v>
      </c>
    </row>
    <row r="142" spans="1:4" s="1" customFormat="1" x14ac:dyDescent="0.25">
      <c r="A142" s="10">
        <v>42141</v>
      </c>
      <c r="B142" s="60">
        <v>0.19</v>
      </c>
      <c r="C142" s="45">
        <v>20.100000000000001</v>
      </c>
      <c r="D142" s="213">
        <v>6230</v>
      </c>
    </row>
    <row r="143" spans="1:4" s="1" customFormat="1" x14ac:dyDescent="0.25">
      <c r="A143" s="10">
        <v>42142</v>
      </c>
      <c r="B143" s="60">
        <v>0.17</v>
      </c>
      <c r="C143" s="45">
        <v>20.9</v>
      </c>
      <c r="D143" s="213">
        <v>6230</v>
      </c>
    </row>
    <row r="144" spans="1:4" s="1" customFormat="1" x14ac:dyDescent="0.25">
      <c r="A144" s="10">
        <v>42143</v>
      </c>
      <c r="B144" s="60">
        <v>0.13</v>
      </c>
      <c r="C144" s="45">
        <v>21.9</v>
      </c>
      <c r="D144" s="213">
        <v>6470</v>
      </c>
    </row>
    <row r="145" spans="1:4" s="1" customFormat="1" x14ac:dyDescent="0.25">
      <c r="A145" s="10">
        <v>42144</v>
      </c>
      <c r="B145" s="60">
        <v>0.12</v>
      </c>
      <c r="C145" s="45">
        <v>21.6</v>
      </c>
      <c r="D145" s="213">
        <v>6890</v>
      </c>
    </row>
    <row r="146" spans="1:4" s="1" customFormat="1" x14ac:dyDescent="0.25">
      <c r="A146" s="10">
        <v>42145</v>
      </c>
      <c r="B146" s="60">
        <v>0.15</v>
      </c>
      <c r="C146" s="45">
        <v>20.399999999999999</v>
      </c>
      <c r="D146" s="213">
        <v>7020</v>
      </c>
    </row>
    <row r="147" spans="1:4" s="1" customFormat="1" x14ac:dyDescent="0.25">
      <c r="A147" s="10">
        <v>42146</v>
      </c>
      <c r="B147" s="60">
        <v>0.25</v>
      </c>
      <c r="C147" s="45">
        <v>20.7</v>
      </c>
      <c r="D147" s="213">
        <v>7080</v>
      </c>
    </row>
    <row r="148" spans="1:4" s="1" customFormat="1" x14ac:dyDescent="0.25">
      <c r="A148" s="10">
        <v>42147</v>
      </c>
      <c r="B148" s="60">
        <v>0.4</v>
      </c>
      <c r="C148" s="45">
        <v>21.4</v>
      </c>
      <c r="D148" s="213">
        <v>6490</v>
      </c>
    </row>
    <row r="149" spans="1:4" s="1" customFormat="1" x14ac:dyDescent="0.25">
      <c r="A149" s="10">
        <v>42148</v>
      </c>
      <c r="B149" s="60">
        <v>0.4</v>
      </c>
      <c r="C149" s="45">
        <v>22.4</v>
      </c>
      <c r="D149" s="213">
        <v>6860</v>
      </c>
    </row>
    <row r="150" spans="1:4" s="1" customFormat="1" x14ac:dyDescent="0.25">
      <c r="A150" s="10">
        <v>42149</v>
      </c>
      <c r="B150" s="60">
        <v>0.24</v>
      </c>
      <c r="C150" s="45">
        <v>22.7</v>
      </c>
      <c r="D150" s="213">
        <v>7100</v>
      </c>
    </row>
    <row r="151" spans="1:4" s="1" customFormat="1" x14ac:dyDescent="0.25">
      <c r="A151" s="10">
        <v>42150</v>
      </c>
      <c r="B151" s="60">
        <v>0</v>
      </c>
      <c r="C151" s="45">
        <v>22.9</v>
      </c>
      <c r="D151" s="213">
        <v>7540</v>
      </c>
    </row>
    <row r="152" spans="1:4" s="1" customFormat="1" x14ac:dyDescent="0.25">
      <c r="A152" s="10">
        <v>42151</v>
      </c>
      <c r="B152" s="60">
        <v>0</v>
      </c>
      <c r="C152" s="45">
        <v>23.3</v>
      </c>
      <c r="D152" s="213">
        <v>7610</v>
      </c>
    </row>
    <row r="153" spans="1:4" s="1" customFormat="1" x14ac:dyDescent="0.25">
      <c r="A153" s="10">
        <v>42152</v>
      </c>
      <c r="B153" s="60">
        <v>0.05</v>
      </c>
      <c r="C153" s="45">
        <v>23.4</v>
      </c>
      <c r="D153" s="213">
        <v>7780</v>
      </c>
    </row>
    <row r="154" spans="1:4" s="1" customFormat="1" x14ac:dyDescent="0.25">
      <c r="A154" s="10">
        <v>42153</v>
      </c>
      <c r="B154" s="60">
        <v>0.17</v>
      </c>
      <c r="C154" s="45">
        <v>24.1</v>
      </c>
      <c r="D154" s="213">
        <v>7140</v>
      </c>
    </row>
    <row r="155" spans="1:4" s="1" customFormat="1" x14ac:dyDescent="0.25">
      <c r="A155" s="10">
        <v>42154</v>
      </c>
      <c r="B155" s="60">
        <v>0.53</v>
      </c>
      <c r="C155" s="45">
        <v>24.1</v>
      </c>
      <c r="D155" s="213">
        <v>4600</v>
      </c>
    </row>
    <row r="156" spans="1:4" s="1" customFormat="1" x14ac:dyDescent="0.25">
      <c r="A156" s="10">
        <v>42155</v>
      </c>
      <c r="B156" s="60">
        <v>0.27</v>
      </c>
      <c r="C156" s="45">
        <v>24.1</v>
      </c>
      <c r="D156" s="213">
        <v>5280</v>
      </c>
    </row>
    <row r="157" spans="1:4" s="1" customFormat="1" x14ac:dyDescent="0.25">
      <c r="A157" s="10">
        <v>42156</v>
      </c>
      <c r="B157" s="60">
        <v>0.19</v>
      </c>
      <c r="C157" s="45">
        <v>23.3</v>
      </c>
      <c r="D157" s="213">
        <v>6400</v>
      </c>
    </row>
    <row r="158" spans="1:4" s="1" customFormat="1" x14ac:dyDescent="0.25">
      <c r="A158" s="10">
        <v>42157</v>
      </c>
      <c r="B158" s="60">
        <v>0.16</v>
      </c>
      <c r="C158" s="45">
        <v>23.8</v>
      </c>
      <c r="D158" s="213">
        <v>7600</v>
      </c>
    </row>
    <row r="159" spans="1:4" s="1" customFormat="1" x14ac:dyDescent="0.25">
      <c r="A159" s="10">
        <v>42158</v>
      </c>
      <c r="B159" s="60">
        <v>0.11</v>
      </c>
      <c r="C159" s="45">
        <v>23</v>
      </c>
      <c r="D159" s="213">
        <v>8160</v>
      </c>
    </row>
    <row r="160" spans="1:4" s="1" customFormat="1" x14ac:dyDescent="0.25">
      <c r="A160" s="10">
        <v>42159</v>
      </c>
      <c r="B160" s="60">
        <v>0.1</v>
      </c>
      <c r="C160" s="45">
        <v>22.9</v>
      </c>
      <c r="D160" s="213">
        <v>8320</v>
      </c>
    </row>
    <row r="161" spans="1:4" s="1" customFormat="1" x14ac:dyDescent="0.25">
      <c r="A161" s="10">
        <v>42160</v>
      </c>
      <c r="B161" s="60">
        <v>0.08</v>
      </c>
      <c r="C161" s="45">
        <v>24.4</v>
      </c>
      <c r="D161" s="213">
        <v>8600</v>
      </c>
    </row>
    <row r="162" spans="1:4" s="1" customFormat="1" x14ac:dyDescent="0.25">
      <c r="A162" s="10">
        <v>42161</v>
      </c>
      <c r="B162" s="60">
        <v>7.0000000000000007E-2</v>
      </c>
      <c r="C162" s="45">
        <v>25</v>
      </c>
      <c r="D162" s="213">
        <v>8670</v>
      </c>
    </row>
    <row r="163" spans="1:4" s="1" customFormat="1" x14ac:dyDescent="0.25">
      <c r="A163" s="10">
        <v>42162</v>
      </c>
      <c r="B163" s="60">
        <v>0.11</v>
      </c>
      <c r="C163" s="45">
        <v>26.1</v>
      </c>
      <c r="D163" s="213">
        <v>8610</v>
      </c>
    </row>
    <row r="164" spans="1:4" s="1" customFormat="1" x14ac:dyDescent="0.25">
      <c r="A164" s="10">
        <v>42163</v>
      </c>
      <c r="B164" s="60">
        <v>0.14000000000000001</v>
      </c>
      <c r="C164" s="45">
        <v>28</v>
      </c>
      <c r="D164" s="213">
        <v>8790</v>
      </c>
    </row>
    <row r="165" spans="1:4" s="1" customFormat="1" x14ac:dyDescent="0.25">
      <c r="A165" s="10">
        <v>42164</v>
      </c>
      <c r="B165" s="60">
        <v>0.17</v>
      </c>
      <c r="C165" s="45">
        <v>26.1</v>
      </c>
      <c r="D165" s="213">
        <v>8830</v>
      </c>
    </row>
    <row r="166" spans="1:4" s="1" customFormat="1" x14ac:dyDescent="0.25">
      <c r="A166" s="10">
        <v>42165</v>
      </c>
      <c r="B166" s="60">
        <v>0.25</v>
      </c>
      <c r="C166" s="45">
        <v>24.2</v>
      </c>
      <c r="D166" s="213">
        <v>9030</v>
      </c>
    </row>
    <row r="167" spans="1:4" s="1" customFormat="1" x14ac:dyDescent="0.25">
      <c r="A167" s="10">
        <v>42166</v>
      </c>
      <c r="B167" s="60">
        <v>0.3</v>
      </c>
      <c r="C167" s="45">
        <v>25.8</v>
      </c>
      <c r="D167" s="213">
        <v>8970</v>
      </c>
    </row>
    <row r="168" spans="1:4" s="1" customFormat="1" x14ac:dyDescent="0.25">
      <c r="A168" s="10">
        <v>42167</v>
      </c>
      <c r="B168" s="60">
        <v>0.35</v>
      </c>
      <c r="C168" s="45">
        <v>27.8</v>
      </c>
      <c r="D168" s="213">
        <v>9030</v>
      </c>
    </row>
    <row r="169" spans="1:4" s="1" customFormat="1" x14ac:dyDescent="0.25">
      <c r="A169" s="10">
        <v>42168</v>
      </c>
      <c r="B169" s="60">
        <v>0.37</v>
      </c>
      <c r="C169" s="45">
        <v>28.6</v>
      </c>
      <c r="D169" s="213">
        <v>9110</v>
      </c>
    </row>
    <row r="170" spans="1:4" s="1" customFormat="1" x14ac:dyDescent="0.25">
      <c r="A170" s="10">
        <v>42169</v>
      </c>
      <c r="B170" s="60">
        <v>0.38</v>
      </c>
      <c r="C170" s="45">
        <v>27.5</v>
      </c>
      <c r="D170" s="213">
        <v>9240</v>
      </c>
    </row>
    <row r="171" spans="1:4" s="1" customFormat="1" x14ac:dyDescent="0.25">
      <c r="A171" s="10">
        <v>42170</v>
      </c>
      <c r="B171" s="60">
        <v>0.4</v>
      </c>
      <c r="C171" s="45">
        <v>26.5</v>
      </c>
      <c r="D171" s="213">
        <v>9260</v>
      </c>
    </row>
    <row r="172" spans="1:4" s="1" customFormat="1" x14ac:dyDescent="0.25">
      <c r="A172" s="10">
        <v>42171</v>
      </c>
      <c r="B172" s="60">
        <v>0.38</v>
      </c>
      <c r="C172" s="45">
        <v>25.8</v>
      </c>
      <c r="D172" s="213">
        <v>9370</v>
      </c>
    </row>
    <row r="173" spans="1:4" s="1" customFormat="1" x14ac:dyDescent="0.25">
      <c r="A173" s="10">
        <v>42172</v>
      </c>
      <c r="B173" s="60">
        <v>0.31</v>
      </c>
      <c r="C173" s="45">
        <v>26.3</v>
      </c>
      <c r="D173" s="213">
        <v>9360</v>
      </c>
    </row>
    <row r="174" spans="1:4" s="1" customFormat="1" x14ac:dyDescent="0.25">
      <c r="A174" s="10">
        <v>42173</v>
      </c>
      <c r="B174" s="60">
        <v>0.3</v>
      </c>
      <c r="C174" s="45">
        <v>26.2</v>
      </c>
      <c r="D174" s="213">
        <v>9340</v>
      </c>
    </row>
    <row r="175" spans="1:4" s="1" customFormat="1" x14ac:dyDescent="0.25">
      <c r="A175" s="10">
        <v>42174</v>
      </c>
      <c r="B175" s="60">
        <v>0.28000000000000003</v>
      </c>
      <c r="C175" s="45">
        <v>25.4</v>
      </c>
      <c r="D175" s="213">
        <v>9420</v>
      </c>
    </row>
    <row r="176" spans="1:4" s="1" customFormat="1" x14ac:dyDescent="0.25">
      <c r="A176" s="10">
        <v>42175</v>
      </c>
      <c r="B176" s="60">
        <v>0.27</v>
      </c>
      <c r="C176" s="45">
        <v>25.8</v>
      </c>
      <c r="D176" s="213">
        <v>9500</v>
      </c>
    </row>
    <row r="177" spans="1:4" s="1" customFormat="1" x14ac:dyDescent="0.25">
      <c r="A177" s="10">
        <v>42176</v>
      </c>
      <c r="B177" s="60">
        <v>0.26</v>
      </c>
      <c r="C177" s="45">
        <v>25.9</v>
      </c>
      <c r="D177" s="213">
        <v>9560</v>
      </c>
    </row>
    <row r="178" spans="1:4" s="1" customFormat="1" x14ac:dyDescent="0.25">
      <c r="A178" s="10">
        <v>42177</v>
      </c>
      <c r="B178" s="60">
        <v>0.24</v>
      </c>
      <c r="C178" s="45">
        <v>24.8</v>
      </c>
      <c r="D178" s="213">
        <v>9660</v>
      </c>
    </row>
    <row r="179" spans="1:4" s="1" customFormat="1" x14ac:dyDescent="0.25">
      <c r="A179" s="10">
        <v>42178</v>
      </c>
      <c r="B179" s="60">
        <v>0.23</v>
      </c>
      <c r="C179" s="45">
        <v>25</v>
      </c>
      <c r="D179" s="213">
        <v>9780</v>
      </c>
    </row>
    <row r="180" spans="1:4" s="1" customFormat="1" x14ac:dyDescent="0.25">
      <c r="A180" s="10">
        <v>42179</v>
      </c>
      <c r="B180" s="60">
        <v>0.22</v>
      </c>
      <c r="C180" s="45">
        <v>25.9</v>
      </c>
      <c r="D180" s="213">
        <v>9920</v>
      </c>
    </row>
    <row r="181" spans="1:4" s="1" customFormat="1" x14ac:dyDescent="0.25">
      <c r="A181" s="10">
        <v>42180</v>
      </c>
      <c r="B181" s="60">
        <v>0.2</v>
      </c>
      <c r="C181" s="45">
        <v>27.1</v>
      </c>
      <c r="D181" s="213">
        <v>10200</v>
      </c>
    </row>
    <row r="182" spans="1:4" s="1" customFormat="1" x14ac:dyDescent="0.25">
      <c r="A182" s="10">
        <v>42181</v>
      </c>
      <c r="B182" s="60">
        <v>0.18</v>
      </c>
      <c r="C182" s="45">
        <v>28</v>
      </c>
      <c r="D182" s="213">
        <v>10300</v>
      </c>
    </row>
    <row r="183" spans="1:4" s="1" customFormat="1" x14ac:dyDescent="0.25">
      <c r="A183" s="10">
        <v>42182</v>
      </c>
      <c r="B183" s="60">
        <v>0.15</v>
      </c>
      <c r="C183" s="45">
        <v>27.3</v>
      </c>
      <c r="D183" s="213">
        <v>10400</v>
      </c>
    </row>
    <row r="184" spans="1:4" s="1" customFormat="1" x14ac:dyDescent="0.25">
      <c r="A184" s="10">
        <v>42183</v>
      </c>
      <c r="B184" s="60">
        <v>0.13</v>
      </c>
      <c r="C184" s="45">
        <v>26.9</v>
      </c>
      <c r="D184" s="213">
        <v>10500</v>
      </c>
    </row>
    <row r="185" spans="1:4" s="1" customFormat="1" x14ac:dyDescent="0.25">
      <c r="A185" s="10">
        <v>42184</v>
      </c>
      <c r="B185" s="60">
        <v>0.11</v>
      </c>
      <c r="C185" s="45">
        <v>27</v>
      </c>
      <c r="D185" s="213">
        <v>10600</v>
      </c>
    </row>
    <row r="186" spans="1:4" s="1" customFormat="1" x14ac:dyDescent="0.25">
      <c r="A186" s="10">
        <v>42185</v>
      </c>
      <c r="B186" s="60">
        <v>0.08</v>
      </c>
      <c r="C186" s="45">
        <v>27</v>
      </c>
      <c r="D186" s="213">
        <v>10700</v>
      </c>
    </row>
    <row r="187" spans="1:4" s="1" customFormat="1" x14ac:dyDescent="0.25">
      <c r="A187" s="10">
        <v>42186</v>
      </c>
      <c r="B187" s="60">
        <v>0.06</v>
      </c>
      <c r="C187" s="45">
        <v>27.4</v>
      </c>
      <c r="D187" s="213">
        <v>10800</v>
      </c>
    </row>
    <row r="188" spans="1:4" s="1" customFormat="1" x14ac:dyDescent="0.25">
      <c r="A188" s="10">
        <v>42187</v>
      </c>
      <c r="B188" s="60">
        <v>0.05</v>
      </c>
      <c r="C188" s="45">
        <v>26</v>
      </c>
      <c r="D188" s="213">
        <v>10900</v>
      </c>
    </row>
    <row r="189" spans="1:4" s="1" customFormat="1" x14ac:dyDescent="0.25">
      <c r="A189" s="10">
        <v>42188</v>
      </c>
      <c r="B189" s="60">
        <v>0.03</v>
      </c>
      <c r="C189" s="45">
        <v>27.2</v>
      </c>
      <c r="D189" s="213">
        <v>11000</v>
      </c>
    </row>
    <row r="190" spans="1:4" s="1" customFormat="1" x14ac:dyDescent="0.25">
      <c r="A190" s="10">
        <v>42189</v>
      </c>
      <c r="B190" s="60">
        <v>0.01</v>
      </c>
      <c r="C190" s="45">
        <v>27.9</v>
      </c>
      <c r="D190" s="213">
        <v>11200</v>
      </c>
    </row>
    <row r="191" spans="1:4" s="1" customFormat="1" x14ac:dyDescent="0.25">
      <c r="A191" s="10">
        <v>42190</v>
      </c>
      <c r="B191" s="60">
        <v>0</v>
      </c>
      <c r="C191" s="45">
        <v>27.6</v>
      </c>
      <c r="D191" s="213">
        <v>11400</v>
      </c>
    </row>
    <row r="192" spans="1:4" s="1" customFormat="1" x14ac:dyDescent="0.25">
      <c r="A192" s="10">
        <v>42191</v>
      </c>
      <c r="B192" s="60">
        <v>0</v>
      </c>
      <c r="C192" s="45">
        <v>26.4</v>
      </c>
      <c r="D192" s="213">
        <v>11400</v>
      </c>
    </row>
    <row r="193" spans="1:4" s="1" customFormat="1" x14ac:dyDescent="0.25">
      <c r="A193" s="10">
        <v>42192</v>
      </c>
      <c r="B193" s="60">
        <v>0</v>
      </c>
      <c r="C193" s="45">
        <v>25.7</v>
      </c>
      <c r="D193" s="213">
        <v>11500</v>
      </c>
    </row>
    <row r="194" spans="1:4" s="1" customFormat="1" x14ac:dyDescent="0.25">
      <c r="A194" s="10">
        <v>42193</v>
      </c>
      <c r="B194" s="60">
        <v>0</v>
      </c>
      <c r="C194" s="45">
        <v>25.4</v>
      </c>
      <c r="D194" s="213">
        <v>11600</v>
      </c>
    </row>
    <row r="195" spans="1:4" s="1" customFormat="1" x14ac:dyDescent="0.25">
      <c r="A195" s="10">
        <v>42194</v>
      </c>
      <c r="B195" s="60">
        <v>0</v>
      </c>
      <c r="C195" s="45">
        <v>24.8</v>
      </c>
      <c r="D195" s="213">
        <v>11700</v>
      </c>
    </row>
    <row r="196" spans="1:4" s="1" customFormat="1" x14ac:dyDescent="0.25">
      <c r="A196" s="10">
        <v>42195</v>
      </c>
      <c r="B196" s="60">
        <v>0</v>
      </c>
      <c r="C196" s="45">
        <v>24</v>
      </c>
      <c r="D196" s="213">
        <v>11700</v>
      </c>
    </row>
    <row r="197" spans="1:4" s="1" customFormat="1" x14ac:dyDescent="0.25">
      <c r="A197" s="10">
        <v>42196</v>
      </c>
      <c r="B197" s="60">
        <v>0</v>
      </c>
      <c r="C197" s="45">
        <v>24.6</v>
      </c>
      <c r="D197" s="213">
        <v>11700</v>
      </c>
    </row>
    <row r="198" spans="1:4" s="1" customFormat="1" x14ac:dyDescent="0.25">
      <c r="A198" s="10">
        <v>42197</v>
      </c>
      <c r="B198" s="60">
        <v>0</v>
      </c>
      <c r="C198" s="45">
        <v>24.6</v>
      </c>
      <c r="D198" s="213">
        <v>11900</v>
      </c>
    </row>
    <row r="199" spans="1:4" s="1" customFormat="1" x14ac:dyDescent="0.25">
      <c r="A199" s="10">
        <v>42198</v>
      </c>
      <c r="B199" s="60">
        <v>0</v>
      </c>
      <c r="C199" s="45">
        <v>25.4</v>
      </c>
      <c r="D199" s="213">
        <v>12000</v>
      </c>
    </row>
    <row r="200" spans="1:4" s="1" customFormat="1" x14ac:dyDescent="0.25">
      <c r="A200" s="10">
        <v>42199</v>
      </c>
      <c r="B200" s="60">
        <v>0</v>
      </c>
      <c r="C200" s="45">
        <v>25.2</v>
      </c>
      <c r="D200" s="213">
        <v>12200</v>
      </c>
    </row>
    <row r="201" spans="1:4" s="1" customFormat="1" x14ac:dyDescent="0.25">
      <c r="A201" s="10">
        <v>42200</v>
      </c>
      <c r="B201" s="60">
        <v>0</v>
      </c>
      <c r="C201" s="45">
        <v>24.9</v>
      </c>
      <c r="D201" s="213">
        <v>12200</v>
      </c>
    </row>
    <row r="202" spans="1:4" s="1" customFormat="1" x14ac:dyDescent="0.25">
      <c r="A202" s="10">
        <v>42201</v>
      </c>
      <c r="B202" s="60">
        <v>0</v>
      </c>
      <c r="C202" s="45">
        <v>25.4</v>
      </c>
      <c r="D202" s="213">
        <v>12100</v>
      </c>
    </row>
    <row r="203" spans="1:4" s="1" customFormat="1" x14ac:dyDescent="0.25">
      <c r="A203" s="10">
        <v>42202</v>
      </c>
      <c r="B203" s="60">
        <v>0</v>
      </c>
      <c r="C203" s="45">
        <v>26.3</v>
      </c>
      <c r="D203" s="213">
        <v>12100</v>
      </c>
    </row>
    <row r="204" spans="1:4" s="1" customFormat="1" x14ac:dyDescent="0.25">
      <c r="A204" s="10">
        <v>42203</v>
      </c>
      <c r="B204" s="60">
        <v>0</v>
      </c>
      <c r="C204" s="45">
        <v>25.9</v>
      </c>
      <c r="D204" s="213">
        <v>12200</v>
      </c>
    </row>
    <row r="205" spans="1:4" s="1" customFormat="1" x14ac:dyDescent="0.25">
      <c r="A205" s="10">
        <v>42204</v>
      </c>
      <c r="B205" s="60">
        <v>0</v>
      </c>
      <c r="C205" s="45">
        <v>25.3</v>
      </c>
      <c r="D205" s="213">
        <v>12200</v>
      </c>
    </row>
    <row r="206" spans="1:4" s="1" customFormat="1" x14ac:dyDescent="0.25">
      <c r="A206" s="10">
        <v>42205</v>
      </c>
      <c r="B206" s="60">
        <v>0</v>
      </c>
      <c r="C206" s="45">
        <v>27.2</v>
      </c>
      <c r="D206" s="213">
        <v>12300</v>
      </c>
    </row>
    <row r="207" spans="1:4" s="1" customFormat="1" x14ac:dyDescent="0.25">
      <c r="A207" s="10">
        <v>42206</v>
      </c>
      <c r="B207" s="60">
        <v>0</v>
      </c>
      <c r="C207" s="45">
        <v>28.4</v>
      </c>
      <c r="D207" s="213">
        <v>12600</v>
      </c>
    </row>
    <row r="208" spans="1:4" s="1" customFormat="1" x14ac:dyDescent="0.25">
      <c r="A208" s="10">
        <v>42207</v>
      </c>
      <c r="B208" s="60">
        <v>0.04</v>
      </c>
      <c r="C208" s="45">
        <v>27.2</v>
      </c>
      <c r="D208" s="213">
        <v>11200</v>
      </c>
    </row>
    <row r="209" spans="1:4" s="1" customFormat="1" x14ac:dyDescent="0.25">
      <c r="A209" s="10">
        <v>42208</v>
      </c>
      <c r="B209" s="60">
        <v>0.13</v>
      </c>
      <c r="C209" s="45">
        <v>26.2</v>
      </c>
      <c r="D209" s="213">
        <v>2400</v>
      </c>
    </row>
    <row r="210" spans="1:4" s="1" customFormat="1" x14ac:dyDescent="0.25">
      <c r="A210" s="10">
        <v>42209</v>
      </c>
      <c r="B210" s="60">
        <v>0.17</v>
      </c>
      <c r="C210" s="45">
        <v>25.5</v>
      </c>
      <c r="D210" s="213">
        <v>2040</v>
      </c>
    </row>
    <row r="211" spans="1:4" s="1" customFormat="1" x14ac:dyDescent="0.25">
      <c r="A211" s="10">
        <v>42210</v>
      </c>
      <c r="B211" s="60">
        <v>0.08</v>
      </c>
      <c r="C211" s="45">
        <v>25.4</v>
      </c>
      <c r="D211" s="213">
        <v>2130</v>
      </c>
    </row>
    <row r="212" spans="1:4" s="1" customFormat="1" x14ac:dyDescent="0.25">
      <c r="A212" s="10">
        <v>42211</v>
      </c>
      <c r="B212" s="60">
        <v>0.51</v>
      </c>
      <c r="C212" s="45">
        <v>25.6</v>
      </c>
      <c r="D212" s="213">
        <v>2370</v>
      </c>
    </row>
    <row r="213" spans="1:4" s="1" customFormat="1" x14ac:dyDescent="0.25">
      <c r="A213" s="10">
        <v>42212</v>
      </c>
      <c r="B213" s="60">
        <v>4.5</v>
      </c>
      <c r="C213" s="45">
        <v>26</v>
      </c>
      <c r="D213" s="213">
        <v>1760</v>
      </c>
    </row>
    <row r="214" spans="1:4" s="1" customFormat="1" x14ac:dyDescent="0.25">
      <c r="A214" s="10">
        <v>42213</v>
      </c>
      <c r="B214" s="60">
        <v>1.2</v>
      </c>
      <c r="C214" s="45">
        <v>26.4</v>
      </c>
      <c r="D214" s="213">
        <v>1540</v>
      </c>
    </row>
    <row r="215" spans="1:4" s="1" customFormat="1" x14ac:dyDescent="0.25">
      <c r="A215" s="10">
        <v>42214</v>
      </c>
      <c r="B215" s="60">
        <v>0.32</v>
      </c>
      <c r="C215" s="45">
        <v>26.9</v>
      </c>
      <c r="D215" s="213">
        <v>1510</v>
      </c>
    </row>
    <row r="216" spans="1:4" s="1" customFormat="1" x14ac:dyDescent="0.25">
      <c r="A216" s="10">
        <v>42215</v>
      </c>
      <c r="B216" s="60">
        <v>0.3</v>
      </c>
      <c r="C216" s="45">
        <v>27.5</v>
      </c>
      <c r="D216" s="213">
        <v>1550</v>
      </c>
    </row>
    <row r="217" spans="1:4" s="1" customFormat="1" x14ac:dyDescent="0.25">
      <c r="A217" s="10">
        <v>42216</v>
      </c>
      <c r="B217" s="60">
        <v>0.63</v>
      </c>
      <c r="C217" s="45">
        <v>27.7</v>
      </c>
      <c r="D217" s="213">
        <v>1470</v>
      </c>
    </row>
    <row r="218" spans="1:4" s="1" customFormat="1" x14ac:dyDescent="0.25">
      <c r="A218" s="10">
        <v>42217</v>
      </c>
      <c r="B218" s="60">
        <v>0.3</v>
      </c>
      <c r="C218" s="45">
        <v>27.3</v>
      </c>
      <c r="D218" s="213">
        <v>1410</v>
      </c>
    </row>
    <row r="219" spans="1:4" s="1" customFormat="1" x14ac:dyDescent="0.25">
      <c r="A219" s="10">
        <v>42218</v>
      </c>
      <c r="B219" s="60">
        <v>0.22</v>
      </c>
      <c r="C219" s="45">
        <v>26.9</v>
      </c>
      <c r="D219" s="213">
        <v>1360</v>
      </c>
    </row>
    <row r="220" spans="1:4" s="1" customFormat="1" x14ac:dyDescent="0.25">
      <c r="A220" s="10">
        <v>42219</v>
      </c>
      <c r="B220" s="60">
        <v>0.03</v>
      </c>
      <c r="C220" s="45">
        <v>26.4</v>
      </c>
      <c r="D220" s="213">
        <v>1330</v>
      </c>
    </row>
    <row r="221" spans="1:4" s="1" customFormat="1" x14ac:dyDescent="0.25">
      <c r="A221" s="10">
        <v>42220</v>
      </c>
      <c r="B221" s="60">
        <v>0</v>
      </c>
      <c r="C221" s="45">
        <v>24.9</v>
      </c>
      <c r="D221" s="213">
        <v>1390</v>
      </c>
    </row>
    <row r="222" spans="1:4" s="1" customFormat="1" x14ac:dyDescent="0.25">
      <c r="A222" s="10">
        <v>42221</v>
      </c>
      <c r="B222" s="60">
        <v>0</v>
      </c>
      <c r="C222" s="45">
        <v>24.3</v>
      </c>
      <c r="D222" s="213">
        <v>1540</v>
      </c>
    </row>
    <row r="223" spans="1:4" s="1" customFormat="1" x14ac:dyDescent="0.25">
      <c r="A223" s="10">
        <v>42222</v>
      </c>
      <c r="B223" s="60">
        <v>0</v>
      </c>
      <c r="C223" s="45">
        <v>24.4</v>
      </c>
      <c r="D223" s="213">
        <v>1750</v>
      </c>
    </row>
    <row r="224" spans="1:4" s="1" customFormat="1" x14ac:dyDescent="0.25">
      <c r="A224" s="10">
        <v>42223</v>
      </c>
      <c r="B224" s="60">
        <v>0</v>
      </c>
      <c r="C224" s="45">
        <v>25</v>
      </c>
      <c r="D224" s="213">
        <v>1990</v>
      </c>
    </row>
    <row r="225" spans="1:4" s="1" customFormat="1" x14ac:dyDescent="0.25">
      <c r="A225" s="10">
        <v>42224</v>
      </c>
      <c r="B225" s="60">
        <v>0</v>
      </c>
      <c r="C225" s="45">
        <v>25.8</v>
      </c>
      <c r="D225" s="213">
        <v>1920</v>
      </c>
    </row>
    <row r="226" spans="1:4" s="1" customFormat="1" x14ac:dyDescent="0.25">
      <c r="A226" s="10">
        <v>42225</v>
      </c>
      <c r="B226" s="60">
        <v>0</v>
      </c>
      <c r="C226" s="45">
        <v>25.9</v>
      </c>
      <c r="D226" s="213">
        <v>2150</v>
      </c>
    </row>
    <row r="227" spans="1:4" s="1" customFormat="1" x14ac:dyDescent="0.25">
      <c r="A227" s="10">
        <v>42226</v>
      </c>
      <c r="B227" s="60">
        <v>0</v>
      </c>
      <c r="C227" s="45">
        <v>25.4</v>
      </c>
      <c r="D227" s="213">
        <v>2030</v>
      </c>
    </row>
    <row r="228" spans="1:4" s="1" customFormat="1" x14ac:dyDescent="0.25">
      <c r="A228" s="10">
        <v>42227</v>
      </c>
      <c r="B228" s="60">
        <v>0</v>
      </c>
      <c r="C228" s="45">
        <v>25</v>
      </c>
      <c r="D228" s="213">
        <v>2140</v>
      </c>
    </row>
    <row r="229" spans="1:4" s="1" customFormat="1" x14ac:dyDescent="0.25">
      <c r="A229" s="10">
        <v>42228</v>
      </c>
      <c r="B229" s="60">
        <v>0</v>
      </c>
      <c r="C229" s="45">
        <v>24.8</v>
      </c>
      <c r="D229" s="213">
        <v>2320</v>
      </c>
    </row>
    <row r="230" spans="1:4" s="1" customFormat="1" x14ac:dyDescent="0.25">
      <c r="A230" s="10">
        <v>42229</v>
      </c>
      <c r="B230" s="60">
        <v>0</v>
      </c>
      <c r="C230" s="45">
        <v>25.1</v>
      </c>
      <c r="D230" s="213">
        <v>2450</v>
      </c>
    </row>
    <row r="231" spans="1:4" s="1" customFormat="1" x14ac:dyDescent="0.25">
      <c r="A231" s="10">
        <v>42230</v>
      </c>
      <c r="B231" s="60">
        <v>0.08</v>
      </c>
      <c r="C231" s="45">
        <v>25</v>
      </c>
      <c r="D231" s="213">
        <v>1960</v>
      </c>
    </row>
    <row r="232" spans="1:4" s="1" customFormat="1" x14ac:dyDescent="0.25">
      <c r="A232" s="10">
        <v>42231</v>
      </c>
      <c r="B232" s="60">
        <v>0.25</v>
      </c>
      <c r="C232" s="45">
        <v>24.8</v>
      </c>
      <c r="D232" s="213">
        <v>1500</v>
      </c>
    </row>
    <row r="233" spans="1:4" s="1" customFormat="1" x14ac:dyDescent="0.25">
      <c r="A233" s="10">
        <v>42232</v>
      </c>
      <c r="B233" s="60">
        <v>0.19</v>
      </c>
      <c r="C233" s="45">
        <v>25.4</v>
      </c>
      <c r="D233" s="213">
        <v>1400</v>
      </c>
    </row>
    <row r="234" spans="1:4" s="1" customFormat="1" x14ac:dyDescent="0.25">
      <c r="A234" s="10">
        <v>42233</v>
      </c>
      <c r="B234" s="60">
        <v>0.14000000000000001</v>
      </c>
      <c r="C234" s="45">
        <v>26.6</v>
      </c>
      <c r="D234" s="213">
        <v>1490</v>
      </c>
    </row>
    <row r="235" spans="1:4" s="1" customFormat="1" x14ac:dyDescent="0.25">
      <c r="A235" s="10">
        <v>42234</v>
      </c>
      <c r="B235" s="60">
        <v>0.14000000000000001</v>
      </c>
      <c r="C235" s="45">
        <v>26.4</v>
      </c>
      <c r="D235" s="213">
        <v>1520</v>
      </c>
    </row>
    <row r="236" spans="1:4" s="1" customFormat="1" x14ac:dyDescent="0.25">
      <c r="A236" s="10">
        <v>42235</v>
      </c>
      <c r="B236" s="60">
        <v>0.09</v>
      </c>
      <c r="C236" s="45">
        <v>25.6</v>
      </c>
      <c r="D236" s="213">
        <v>1520</v>
      </c>
    </row>
    <row r="237" spans="1:4" s="1" customFormat="1" x14ac:dyDescent="0.25">
      <c r="A237" s="10">
        <v>42236</v>
      </c>
      <c r="B237" s="60">
        <v>0.06</v>
      </c>
      <c r="C237" s="45">
        <v>25.1</v>
      </c>
      <c r="D237" s="213">
        <v>1550</v>
      </c>
    </row>
    <row r="238" spans="1:4" s="1" customFormat="1" x14ac:dyDescent="0.25">
      <c r="A238" s="10">
        <v>42237</v>
      </c>
      <c r="B238" s="60">
        <v>0.04</v>
      </c>
      <c r="C238" s="45">
        <v>24.8</v>
      </c>
      <c r="D238" s="213">
        <v>1600</v>
      </c>
    </row>
    <row r="239" spans="1:4" s="1" customFormat="1" x14ac:dyDescent="0.25">
      <c r="A239" s="10">
        <v>42238</v>
      </c>
      <c r="B239" s="60">
        <v>0.01</v>
      </c>
      <c r="C239" s="45">
        <v>24.6</v>
      </c>
      <c r="D239" s="213">
        <v>1580</v>
      </c>
    </row>
    <row r="240" spans="1:4" s="1" customFormat="1" x14ac:dyDescent="0.25">
      <c r="A240" s="10">
        <v>42239</v>
      </c>
      <c r="B240" s="60">
        <v>0</v>
      </c>
      <c r="C240" s="45">
        <v>24.8</v>
      </c>
      <c r="D240" s="213">
        <v>1560</v>
      </c>
    </row>
    <row r="241" spans="1:4" s="1" customFormat="1" x14ac:dyDescent="0.25">
      <c r="A241" s="10">
        <v>42240</v>
      </c>
      <c r="B241" s="60">
        <v>0</v>
      </c>
      <c r="C241" s="45">
        <v>24.7</v>
      </c>
      <c r="D241" s="213">
        <v>1560</v>
      </c>
    </row>
    <row r="242" spans="1:4" s="1" customFormat="1" x14ac:dyDescent="0.25">
      <c r="A242" s="10">
        <v>42241</v>
      </c>
      <c r="B242" s="60">
        <v>0</v>
      </c>
      <c r="C242" s="45">
        <v>24.7</v>
      </c>
      <c r="D242" s="213">
        <v>1570</v>
      </c>
    </row>
    <row r="243" spans="1:4" s="1" customFormat="1" x14ac:dyDescent="0.25">
      <c r="A243" s="10">
        <v>42242</v>
      </c>
      <c r="B243" s="60">
        <v>0</v>
      </c>
      <c r="C243" s="45">
        <v>24.8</v>
      </c>
      <c r="D243" s="213">
        <v>1570</v>
      </c>
    </row>
    <row r="244" spans="1:4" s="1" customFormat="1" x14ac:dyDescent="0.25">
      <c r="A244" s="10">
        <v>42243</v>
      </c>
      <c r="B244" s="60">
        <v>0</v>
      </c>
      <c r="C244" s="45">
        <v>24.8</v>
      </c>
      <c r="D244" s="213">
        <v>1600</v>
      </c>
    </row>
    <row r="245" spans="1:4" s="1" customFormat="1" x14ac:dyDescent="0.25">
      <c r="A245" s="10">
        <v>42244</v>
      </c>
      <c r="B245" s="60">
        <v>0</v>
      </c>
      <c r="C245" s="45">
        <v>24.5</v>
      </c>
      <c r="D245" s="213">
        <v>1610</v>
      </c>
    </row>
    <row r="246" spans="1:4" s="1" customFormat="1" x14ac:dyDescent="0.25">
      <c r="A246" s="10">
        <v>42245</v>
      </c>
      <c r="B246" s="60">
        <v>0</v>
      </c>
      <c r="C246" s="45">
        <v>24.4</v>
      </c>
      <c r="D246" s="213">
        <v>1650</v>
      </c>
    </row>
    <row r="247" spans="1:4" s="1" customFormat="1" x14ac:dyDescent="0.25">
      <c r="A247" s="10">
        <v>42246</v>
      </c>
      <c r="B247" s="60">
        <v>0</v>
      </c>
      <c r="C247" s="45">
        <v>22.7</v>
      </c>
      <c r="D247" s="213">
        <v>1690</v>
      </c>
    </row>
    <row r="248" spans="1:4" s="1" customFormat="1" x14ac:dyDescent="0.25">
      <c r="A248" s="10">
        <v>42247</v>
      </c>
      <c r="B248" s="60">
        <v>0</v>
      </c>
      <c r="C248" s="45">
        <v>22.5</v>
      </c>
      <c r="D248" s="213">
        <v>1730</v>
      </c>
    </row>
    <row r="249" spans="1:4" s="1" customFormat="1" x14ac:dyDescent="0.25">
      <c r="A249" s="10">
        <v>42248</v>
      </c>
      <c r="B249" s="60">
        <v>0</v>
      </c>
      <c r="C249" s="45">
        <v>23.216666666666654</v>
      </c>
      <c r="D249" s="213">
        <v>1764.8958333333333</v>
      </c>
    </row>
    <row r="250" spans="1:4" s="1" customFormat="1" x14ac:dyDescent="0.25">
      <c r="A250" s="10">
        <v>42249</v>
      </c>
      <c r="B250" s="60">
        <v>0</v>
      </c>
      <c r="C250" s="45">
        <v>22.716666666666669</v>
      </c>
      <c r="D250" s="213">
        <v>1809.0625</v>
      </c>
    </row>
    <row r="251" spans="1:4" s="1" customFormat="1" x14ac:dyDescent="0.25">
      <c r="A251" s="10">
        <v>42250</v>
      </c>
      <c r="B251" s="60">
        <v>0</v>
      </c>
      <c r="C251" s="45">
        <v>23.048958333333331</v>
      </c>
      <c r="D251" s="213">
        <v>1858.9583333333333</v>
      </c>
    </row>
    <row r="252" spans="1:4" s="1" customFormat="1" x14ac:dyDescent="0.25">
      <c r="A252" s="10">
        <v>42251</v>
      </c>
      <c r="B252" s="60">
        <v>0</v>
      </c>
      <c r="C252" s="45">
        <v>21.901041666666661</v>
      </c>
      <c r="D252" s="213">
        <v>1512.6041666666667</v>
      </c>
    </row>
    <row r="253" spans="1:4" s="1" customFormat="1" x14ac:dyDescent="0.25">
      <c r="A253" s="10">
        <v>42252</v>
      </c>
      <c r="B253" s="60">
        <v>0</v>
      </c>
      <c r="C253" s="45">
        <v>20.591666666666665</v>
      </c>
      <c r="D253" s="213">
        <v>1359.2708333333333</v>
      </c>
    </row>
    <row r="254" spans="1:4" s="1" customFormat="1" x14ac:dyDescent="0.25">
      <c r="A254" s="10">
        <v>42253</v>
      </c>
      <c r="B254" s="60">
        <v>0</v>
      </c>
      <c r="C254" s="45">
        <v>20.582291666666659</v>
      </c>
      <c r="D254" s="213">
        <v>1322.5</v>
      </c>
    </row>
    <row r="255" spans="1:4" s="1" customFormat="1" x14ac:dyDescent="0.25">
      <c r="A255" s="10">
        <v>42254</v>
      </c>
      <c r="B255" s="60">
        <v>0</v>
      </c>
      <c r="C255" s="45">
        <v>21.18020833333334</v>
      </c>
      <c r="D255" s="213">
        <v>1220.9375</v>
      </c>
    </row>
    <row r="256" spans="1:4" s="1" customFormat="1" x14ac:dyDescent="0.25">
      <c r="A256" s="10">
        <v>42255</v>
      </c>
      <c r="B256" s="60">
        <v>0</v>
      </c>
      <c r="C256" s="45">
        <v>21.930208333333329</v>
      </c>
      <c r="D256" s="213">
        <v>1087.8125</v>
      </c>
    </row>
    <row r="257" spans="1:4" s="1" customFormat="1" x14ac:dyDescent="0.25">
      <c r="A257" s="10">
        <v>42256</v>
      </c>
      <c r="B257" s="60">
        <v>0</v>
      </c>
      <c r="C257" s="45">
        <v>23.066666666666674</v>
      </c>
      <c r="D257" s="213">
        <v>969.63541666666663</v>
      </c>
    </row>
    <row r="258" spans="1:4" s="1" customFormat="1" x14ac:dyDescent="0.25">
      <c r="A258" s="10">
        <v>42257</v>
      </c>
      <c r="B258" s="60">
        <v>0</v>
      </c>
      <c r="C258" s="45">
        <v>24.187499999999996</v>
      </c>
      <c r="D258" s="213">
        <v>894.78125</v>
      </c>
    </row>
    <row r="259" spans="1:4" s="1" customFormat="1" x14ac:dyDescent="0.25">
      <c r="A259" s="10">
        <v>42258</v>
      </c>
      <c r="B259" s="60">
        <v>0</v>
      </c>
      <c r="C259" s="45">
        <v>24.063541666666669</v>
      </c>
      <c r="D259" s="213">
        <v>883.875</v>
      </c>
    </row>
    <row r="260" spans="1:4" s="1" customFormat="1" x14ac:dyDescent="0.25">
      <c r="A260" s="10">
        <v>42259</v>
      </c>
      <c r="B260" s="60">
        <v>0</v>
      </c>
      <c r="C260" s="45">
        <v>22.958333333333343</v>
      </c>
      <c r="D260" s="213">
        <v>925.39583333333337</v>
      </c>
    </row>
    <row r="261" spans="1:4" s="1" customFormat="1" x14ac:dyDescent="0.25">
      <c r="A261" s="10">
        <v>42260</v>
      </c>
      <c r="B261" s="60">
        <v>0</v>
      </c>
      <c r="C261" s="45">
        <v>23.739583333333343</v>
      </c>
      <c r="D261" s="213">
        <v>990.14583333333337</v>
      </c>
    </row>
    <row r="262" spans="1:4" s="1" customFormat="1" x14ac:dyDescent="0.25">
      <c r="A262" s="10">
        <v>42261</v>
      </c>
      <c r="B262" s="60">
        <v>0</v>
      </c>
      <c r="C262" s="45">
        <v>22.336458333333336</v>
      </c>
      <c r="D262" s="213">
        <v>1129.0625</v>
      </c>
    </row>
    <row r="263" spans="1:4" s="1" customFormat="1" x14ac:dyDescent="0.25">
      <c r="A263" s="10">
        <v>42262</v>
      </c>
      <c r="B263" s="60">
        <v>4.7368421052631582E-3</v>
      </c>
      <c r="C263" s="45">
        <v>22.354166666666671</v>
      </c>
      <c r="D263" s="213">
        <v>1255.625</v>
      </c>
    </row>
    <row r="264" spans="1:4" s="1" customFormat="1" x14ac:dyDescent="0.25">
      <c r="A264" s="10">
        <v>42263</v>
      </c>
      <c r="B264" s="60">
        <v>0</v>
      </c>
      <c r="C264" s="45">
        <v>20.572916666666675</v>
      </c>
      <c r="D264" s="213">
        <v>1238.125</v>
      </c>
    </row>
    <row r="265" spans="1:4" s="1" customFormat="1" x14ac:dyDescent="0.25">
      <c r="A265" s="10">
        <v>42264</v>
      </c>
      <c r="B265" s="60">
        <v>4.1666666666666669E-4</v>
      </c>
      <c r="C265" s="45">
        <v>20.765625000000004</v>
      </c>
      <c r="D265" s="213">
        <v>1200.5208333333333</v>
      </c>
    </row>
    <row r="266" spans="1:4" s="1" customFormat="1" x14ac:dyDescent="0.25">
      <c r="A266" s="10">
        <v>42265</v>
      </c>
      <c r="B266" s="60">
        <v>6.8854166666666702E-2</v>
      </c>
      <c r="C266" s="45">
        <v>20.869791666666668</v>
      </c>
      <c r="D266" s="213">
        <v>1227.0833333333333</v>
      </c>
    </row>
    <row r="267" spans="1:4" s="1" customFormat="1" x14ac:dyDescent="0.25">
      <c r="A267" s="10">
        <v>42266</v>
      </c>
      <c r="B267" s="60">
        <v>0.11229166666666672</v>
      </c>
      <c r="C267" s="45">
        <v>21.133333333333329</v>
      </c>
      <c r="D267" s="213">
        <v>1234.375</v>
      </c>
    </row>
    <row r="268" spans="1:4" s="1" customFormat="1" x14ac:dyDescent="0.25">
      <c r="A268" s="10">
        <v>42267</v>
      </c>
      <c r="B268" s="60">
        <v>0.12385416666666639</v>
      </c>
      <c r="C268" s="45">
        <v>21.435416666666658</v>
      </c>
      <c r="D268" s="213">
        <v>1272.8125</v>
      </c>
    </row>
    <row r="269" spans="1:4" s="1" customFormat="1" x14ac:dyDescent="0.25">
      <c r="A269" s="10">
        <v>42268</v>
      </c>
      <c r="B269" s="60">
        <v>8.124999999999992E-2</v>
      </c>
      <c r="C269" s="45">
        <v>22.981249999999999</v>
      </c>
      <c r="D269" s="213">
        <v>1263.6458333333333</v>
      </c>
    </row>
    <row r="270" spans="1:4" s="1" customFormat="1" x14ac:dyDescent="0.25">
      <c r="A270" s="10">
        <v>42269</v>
      </c>
      <c r="B270" s="60">
        <v>4.3124999999999941E-2</v>
      </c>
      <c r="C270" s="45">
        <v>23.689583333333342</v>
      </c>
      <c r="D270" s="213">
        <v>1292.7083333333333</v>
      </c>
    </row>
    <row r="271" spans="1:4" s="1" customFormat="1" x14ac:dyDescent="0.25">
      <c r="A271" s="10">
        <v>42270</v>
      </c>
      <c r="B271" s="60">
        <v>2.3541666666666683E-2</v>
      </c>
      <c r="C271" s="45">
        <v>21.947916666666661</v>
      </c>
      <c r="D271" s="213">
        <v>1328.125</v>
      </c>
    </row>
    <row r="272" spans="1:4" s="1" customFormat="1" x14ac:dyDescent="0.25">
      <c r="A272" s="10">
        <v>42271</v>
      </c>
      <c r="B272" s="60">
        <v>2.9270833333333329E-2</v>
      </c>
      <c r="C272" s="45">
        <v>21.546874999999996</v>
      </c>
      <c r="D272" s="213">
        <v>1341.4583333333333</v>
      </c>
    </row>
    <row r="273" spans="1:4" s="1" customFormat="1" x14ac:dyDescent="0.25">
      <c r="A273" s="10">
        <v>42272</v>
      </c>
      <c r="B273" s="60">
        <v>4.7368421052631636E-2</v>
      </c>
      <c r="C273" s="45">
        <v>22.154166666666669</v>
      </c>
      <c r="D273" s="213">
        <v>1298.75</v>
      </c>
    </row>
    <row r="274" spans="1:4" s="1" customFormat="1" x14ac:dyDescent="0.25">
      <c r="A274" s="10">
        <v>42273</v>
      </c>
      <c r="B274" s="60">
        <v>4.2187499999999996E-2</v>
      </c>
      <c r="C274" s="45">
        <v>22.407291666666662</v>
      </c>
      <c r="D274" s="213">
        <v>1261.875</v>
      </c>
    </row>
    <row r="275" spans="1:4" s="1" customFormat="1" x14ac:dyDescent="0.25">
      <c r="A275" s="10">
        <v>42274</v>
      </c>
      <c r="B275" s="60">
        <v>5.0937500000000031E-2</v>
      </c>
      <c r="C275" s="45">
        <v>22.264583333333334</v>
      </c>
      <c r="D275" s="213">
        <v>1287.6041666666667</v>
      </c>
    </row>
    <row r="276" spans="1:4" s="1" customFormat="1" x14ac:dyDescent="0.25">
      <c r="A276" s="10">
        <v>42275</v>
      </c>
      <c r="B276" s="60">
        <v>0.13810526315789468</v>
      </c>
      <c r="C276" s="45">
        <v>21.609374999999996</v>
      </c>
      <c r="D276" s="213">
        <v>1372.6041666666667</v>
      </c>
    </row>
    <row r="277" spans="1:4" s="1" customFormat="1" x14ac:dyDescent="0.25">
      <c r="A277" s="10">
        <v>42276</v>
      </c>
      <c r="B277" s="60">
        <v>0.24968749999999987</v>
      </c>
      <c r="C277" s="45">
        <v>20.356249999999999</v>
      </c>
      <c r="D277" s="213">
        <v>1343.5416666666667</v>
      </c>
    </row>
    <row r="278" spans="1:4" s="1" customFormat="1" x14ac:dyDescent="0.25">
      <c r="A278" s="10">
        <v>42277</v>
      </c>
      <c r="B278" s="60">
        <v>0.36375000000000002</v>
      </c>
      <c r="C278" s="45">
        <v>19.502083333333331</v>
      </c>
      <c r="D278" s="213">
        <v>1326.25</v>
      </c>
    </row>
    <row r="279" spans="1:4" s="1" customFormat="1" x14ac:dyDescent="0.25">
      <c r="A279" s="10">
        <v>42278</v>
      </c>
      <c r="B279" s="60">
        <v>0.92614583333333267</v>
      </c>
      <c r="C279" s="45">
        <v>20.012500000000003</v>
      </c>
      <c r="D279" s="213">
        <v>1378.2291666666667</v>
      </c>
    </row>
    <row r="280" spans="1:4" s="1" customFormat="1" x14ac:dyDescent="0.25">
      <c r="A280" s="10">
        <v>42279</v>
      </c>
      <c r="B280" s="60">
        <v>1.095833333333333</v>
      </c>
      <c r="C280" s="45">
        <v>20.698958333333326</v>
      </c>
      <c r="D280" s="213">
        <v>1337.6041666666667</v>
      </c>
    </row>
    <row r="281" spans="1:4" s="1" customFormat="1" x14ac:dyDescent="0.25">
      <c r="A281" s="10">
        <v>42280</v>
      </c>
      <c r="B281" s="60">
        <v>0.87875000000000003</v>
      </c>
      <c r="C281" s="45">
        <v>20.540624999999991</v>
      </c>
      <c r="D281" s="213">
        <v>1326.4583333333333</v>
      </c>
    </row>
    <row r="282" spans="1:4" s="1" customFormat="1" x14ac:dyDescent="0.25">
      <c r="A282" s="10">
        <v>42281</v>
      </c>
      <c r="B282" s="60">
        <v>0.74520833333333292</v>
      </c>
      <c r="C282" s="45">
        <v>18.851041666666656</v>
      </c>
      <c r="D282" s="213">
        <v>1401.3541666666667</v>
      </c>
    </row>
    <row r="283" spans="1:4" s="1" customFormat="1" x14ac:dyDescent="0.25">
      <c r="A283" s="10">
        <v>42282</v>
      </c>
      <c r="B283" s="60">
        <v>1.340416666666667</v>
      </c>
      <c r="C283" s="45">
        <v>19.016666666666669</v>
      </c>
      <c r="D283" s="213">
        <v>1426.7708333333333</v>
      </c>
    </row>
    <row r="284" spans="1:4" s="1" customFormat="1" x14ac:dyDescent="0.25">
      <c r="A284" s="10">
        <v>42283</v>
      </c>
      <c r="B284" s="60">
        <v>1.9812500000000011</v>
      </c>
      <c r="C284" s="45">
        <v>19.954347826086956</v>
      </c>
      <c r="D284" s="213">
        <v>1059.5652173913043</v>
      </c>
    </row>
    <row r="285" spans="1:4" s="1" customFormat="1" x14ac:dyDescent="0.25">
      <c r="A285" s="10">
        <v>42284</v>
      </c>
      <c r="B285" s="60">
        <v>3.2239583333333357</v>
      </c>
      <c r="C285" s="45">
        <v>20.675000000000004</v>
      </c>
      <c r="D285" s="213">
        <v>1256.5625</v>
      </c>
    </row>
    <row r="286" spans="1:4" s="1" customFormat="1" x14ac:dyDescent="0.25">
      <c r="A286" s="10">
        <v>42285</v>
      </c>
      <c r="B286" s="60">
        <v>3.3812500000000054</v>
      </c>
      <c r="C286" s="45">
        <v>21.448958333333319</v>
      </c>
      <c r="D286" s="213">
        <v>1515.7291666666667</v>
      </c>
    </row>
    <row r="287" spans="1:4" s="1" customFormat="1" x14ac:dyDescent="0.25">
      <c r="A287" s="10">
        <v>42286</v>
      </c>
      <c r="B287" s="60">
        <v>3.7604166666666718</v>
      </c>
      <c r="C287" s="45">
        <v>21.783333333333331</v>
      </c>
      <c r="D287" s="213">
        <v>1568.4375</v>
      </c>
    </row>
    <row r="288" spans="1:4" s="1" customFormat="1" x14ac:dyDescent="0.25">
      <c r="A288" s="10">
        <v>42287</v>
      </c>
      <c r="B288" s="60">
        <v>3.572916666666663</v>
      </c>
      <c r="C288" s="45">
        <v>21.043750000000006</v>
      </c>
      <c r="D288" s="213">
        <v>1466.9791666666667</v>
      </c>
    </row>
    <row r="289" spans="1:4" s="1" customFormat="1" x14ac:dyDescent="0.25">
      <c r="A289" s="10">
        <v>42288</v>
      </c>
      <c r="B289" s="60">
        <v>5.2593750000000012</v>
      </c>
      <c r="C289" s="45">
        <v>21.143750000000001</v>
      </c>
      <c r="D289" s="213">
        <v>1520.3125</v>
      </c>
    </row>
    <row r="290" spans="1:4" s="1" customFormat="1" x14ac:dyDescent="0.25">
      <c r="A290" s="10">
        <v>42289</v>
      </c>
      <c r="B290" s="60">
        <v>5.7958333333333298</v>
      </c>
      <c r="C290" s="45">
        <v>21.387499999999999</v>
      </c>
      <c r="D290" s="213">
        <v>1289.6875</v>
      </c>
    </row>
    <row r="291" spans="1:4" s="1" customFormat="1" x14ac:dyDescent="0.25">
      <c r="A291" s="10">
        <v>42290</v>
      </c>
      <c r="B291" s="60">
        <v>5.1208333333333416</v>
      </c>
      <c r="C291" s="45">
        <v>21.352083333333336</v>
      </c>
      <c r="D291" s="213">
        <v>1580</v>
      </c>
    </row>
    <row r="292" spans="1:4" s="1" customFormat="1" x14ac:dyDescent="0.25">
      <c r="A292" s="10">
        <v>42291</v>
      </c>
      <c r="B292" s="60">
        <v>5.4499999999999993</v>
      </c>
      <c r="C292" s="45">
        <v>21.687500000000004</v>
      </c>
      <c r="D292" s="213">
        <v>1640.625</v>
      </c>
    </row>
    <row r="293" spans="1:4" s="1" customFormat="1" x14ac:dyDescent="0.25">
      <c r="A293" s="10">
        <v>42292</v>
      </c>
      <c r="B293" s="60">
        <v>5.7499999999999893</v>
      </c>
      <c r="C293" s="45">
        <v>21.870833333333337</v>
      </c>
      <c r="D293" s="213">
        <v>1587.3958333333333</v>
      </c>
    </row>
    <row r="294" spans="1:4" s="1" customFormat="1" x14ac:dyDescent="0.25">
      <c r="A294" s="10">
        <v>42293</v>
      </c>
      <c r="B294" s="60">
        <v>6.60520833333333</v>
      </c>
      <c r="C294" s="45">
        <v>22.496874999999999</v>
      </c>
      <c r="D294" s="213">
        <v>1528.8541666666667</v>
      </c>
    </row>
    <row r="295" spans="1:4" s="1" customFormat="1" x14ac:dyDescent="0.25">
      <c r="A295" s="10">
        <v>42294</v>
      </c>
      <c r="B295" s="60">
        <v>6.9447916666666671</v>
      </c>
      <c r="C295" s="45">
        <v>22.357291666666665</v>
      </c>
      <c r="D295" s="213">
        <v>1514.375</v>
      </c>
    </row>
    <row r="296" spans="1:4" s="1" customFormat="1" x14ac:dyDescent="0.25">
      <c r="A296" s="10">
        <v>42295</v>
      </c>
      <c r="B296" s="60">
        <v>7.247916666666657</v>
      </c>
      <c r="C296" s="45">
        <v>20.56979166666666</v>
      </c>
      <c r="D296" s="213">
        <v>1608.4375</v>
      </c>
    </row>
    <row r="297" spans="1:4" s="1" customFormat="1" x14ac:dyDescent="0.25">
      <c r="A297" s="10">
        <v>42296</v>
      </c>
      <c r="B297" s="60">
        <v>7.5583333333333238</v>
      </c>
      <c r="C297" s="45">
        <v>19.357291666666669</v>
      </c>
      <c r="D297" s="213">
        <v>1647.1875</v>
      </c>
    </row>
    <row r="298" spans="1:4" s="1" customFormat="1" x14ac:dyDescent="0.25">
      <c r="A298" s="10">
        <v>42297</v>
      </c>
      <c r="B298" s="60">
        <v>3.9270833333333344</v>
      </c>
      <c r="C298" s="45">
        <v>18.772916666666667</v>
      </c>
      <c r="D298" s="213">
        <v>1687.5</v>
      </c>
    </row>
    <row r="299" spans="1:4" s="1" customFormat="1" x14ac:dyDescent="0.25">
      <c r="A299" s="10">
        <v>42298</v>
      </c>
      <c r="B299" s="60">
        <v>6.0968749999999927</v>
      </c>
      <c r="C299" s="45">
        <v>18.015625</v>
      </c>
      <c r="D299" s="213">
        <v>1708.4375</v>
      </c>
    </row>
    <row r="300" spans="1:4" s="1" customFormat="1" x14ac:dyDescent="0.25">
      <c r="A300" s="10">
        <v>42299</v>
      </c>
      <c r="B300" s="60">
        <v>9.420833333333352</v>
      </c>
      <c r="C300" s="45">
        <v>17.961458333333336</v>
      </c>
      <c r="D300" s="213">
        <v>1655.5208333333333</v>
      </c>
    </row>
    <row r="301" spans="1:4" s="1" customFormat="1" x14ac:dyDescent="0.25">
      <c r="A301" s="10">
        <v>42300</v>
      </c>
      <c r="B301" s="60">
        <v>7.8645833333333313</v>
      </c>
      <c r="C301" s="45">
        <v>18.109375000000004</v>
      </c>
      <c r="D301" s="213">
        <v>1685.7291666666667</v>
      </c>
    </row>
    <row r="302" spans="1:4" s="1" customFormat="1" x14ac:dyDescent="0.25">
      <c r="A302" s="10">
        <v>42301</v>
      </c>
      <c r="B302" s="60">
        <v>2.7593750000000004</v>
      </c>
      <c r="C302" s="45">
        <v>18.056249999999995</v>
      </c>
      <c r="D302" s="213">
        <v>1755.1041666666667</v>
      </c>
    </row>
    <row r="303" spans="1:4" s="1" customFormat="1" x14ac:dyDescent="0.25">
      <c r="A303" s="10">
        <v>42302</v>
      </c>
      <c r="B303" s="60">
        <v>1.215625</v>
      </c>
      <c r="C303" s="45">
        <v>18.173958333333335</v>
      </c>
      <c r="D303" s="213">
        <v>1791.1458333333333</v>
      </c>
    </row>
    <row r="304" spans="1:4" s="1" customFormat="1" x14ac:dyDescent="0.25">
      <c r="A304" s="10">
        <v>42303</v>
      </c>
      <c r="B304" s="60">
        <v>6.6562500000000094E-2</v>
      </c>
      <c r="C304" s="45">
        <v>17.707291666666666</v>
      </c>
      <c r="D304" s="213">
        <v>1786.9791666666667</v>
      </c>
    </row>
    <row r="305" spans="1:4" s="1" customFormat="1" x14ac:dyDescent="0.25">
      <c r="A305" s="10">
        <v>42304</v>
      </c>
      <c r="B305" s="60">
        <v>0.12802083333333325</v>
      </c>
      <c r="C305" s="45">
        <v>18.005208333333336</v>
      </c>
      <c r="D305" s="213">
        <v>1752.2916666666667</v>
      </c>
    </row>
    <row r="306" spans="1:4" s="1" customFormat="1" x14ac:dyDescent="0.25">
      <c r="A306" s="10">
        <v>42305</v>
      </c>
      <c r="B306" s="60">
        <v>0.62218749999999956</v>
      </c>
      <c r="C306" s="45">
        <v>18.740624999999998</v>
      </c>
      <c r="D306" s="213">
        <v>1729.0625</v>
      </c>
    </row>
    <row r="307" spans="1:4" s="1" customFormat="1" x14ac:dyDescent="0.25">
      <c r="A307" s="10">
        <v>42306</v>
      </c>
      <c r="B307" s="60">
        <v>1.8958333333333341</v>
      </c>
      <c r="C307" s="45">
        <v>18.002083333333331</v>
      </c>
      <c r="D307" s="213">
        <v>1725.625</v>
      </c>
    </row>
    <row r="308" spans="1:4" s="1" customFormat="1" x14ac:dyDescent="0.25">
      <c r="A308" s="10">
        <v>42307</v>
      </c>
      <c r="B308" s="60">
        <v>3.2760416666666732</v>
      </c>
      <c r="C308" s="45">
        <v>16.868749999999995</v>
      </c>
      <c r="D308" s="213">
        <v>1655.8333333333333</v>
      </c>
    </row>
    <row r="309" spans="1:4" s="1" customFormat="1" x14ac:dyDescent="0.25">
      <c r="A309" s="10">
        <v>42308</v>
      </c>
      <c r="B309" s="60">
        <v>4.5708333333333417</v>
      </c>
      <c r="C309" s="45">
        <v>16.978125000000002</v>
      </c>
      <c r="D309" s="213">
        <v>1640.3125</v>
      </c>
    </row>
    <row r="310" spans="1:4" s="1" customFormat="1" x14ac:dyDescent="0.25">
      <c r="A310" s="10">
        <v>42309</v>
      </c>
      <c r="B310" s="60">
        <v>4.4840000000000027</v>
      </c>
      <c r="C310" s="45">
        <v>17.707999999999998</v>
      </c>
      <c r="D310" s="213">
        <v>1663.2</v>
      </c>
    </row>
    <row r="311" spans="1:4" s="1" customFormat="1" x14ac:dyDescent="0.25">
      <c r="A311" s="10">
        <v>42310</v>
      </c>
      <c r="B311" s="60">
        <v>5.2114583333333355</v>
      </c>
      <c r="C311" s="45">
        <v>17.353124999999995</v>
      </c>
      <c r="D311" s="213">
        <v>1706.0416666666667</v>
      </c>
    </row>
    <row r="312" spans="1:4" s="1" customFormat="1" x14ac:dyDescent="0.25">
      <c r="A312" s="10">
        <v>42311</v>
      </c>
      <c r="B312" s="60">
        <v>4.1864583333333343</v>
      </c>
      <c r="C312" s="45">
        <v>15.777083333333332</v>
      </c>
      <c r="D312" s="213">
        <v>1579.1666666666667</v>
      </c>
    </row>
    <row r="313" spans="1:4" s="1" customFormat="1" x14ac:dyDescent="0.25">
      <c r="A313" s="10">
        <v>42312</v>
      </c>
      <c r="B313" s="60">
        <v>3.1125000000000043</v>
      </c>
      <c r="C313" s="45">
        <v>14.288541666666667</v>
      </c>
      <c r="D313" s="213">
        <v>2003.8541666666667</v>
      </c>
    </row>
    <row r="314" spans="1:4" s="1" customFormat="1" x14ac:dyDescent="0.25">
      <c r="A314" s="10">
        <v>42313</v>
      </c>
      <c r="B314" s="60">
        <v>36.853124999999999</v>
      </c>
      <c r="C314" s="45">
        <v>13.558333333333325</v>
      </c>
      <c r="D314" s="213">
        <v>4413.229166666667</v>
      </c>
    </row>
    <row r="315" spans="1:4" s="1" customFormat="1" x14ac:dyDescent="0.25">
      <c r="A315" s="10">
        <v>42314</v>
      </c>
      <c r="B315" s="60">
        <v>24.583333333333332</v>
      </c>
      <c r="C315" s="45">
        <v>13.671875</v>
      </c>
      <c r="D315" s="213">
        <v>3595.5208333333335</v>
      </c>
    </row>
    <row r="316" spans="1:4" s="1" customFormat="1" x14ac:dyDescent="0.25">
      <c r="A316" s="10">
        <v>42315</v>
      </c>
      <c r="B316" s="60">
        <v>10.354166666666668</v>
      </c>
      <c r="C316" s="45">
        <v>13.272916666666667</v>
      </c>
      <c r="D316" s="213">
        <v>3299.2708333333335</v>
      </c>
    </row>
    <row r="317" spans="1:4" s="1" customFormat="1" x14ac:dyDescent="0.25">
      <c r="A317" s="10">
        <v>42316</v>
      </c>
      <c r="B317" s="60">
        <v>5.3562500000000037</v>
      </c>
      <c r="C317" s="45">
        <v>13.304166666666665</v>
      </c>
      <c r="D317" s="213">
        <v>3098.9583333333335</v>
      </c>
    </row>
    <row r="318" spans="1:4" s="1" customFormat="1" x14ac:dyDescent="0.25">
      <c r="A318" s="10">
        <v>42317</v>
      </c>
      <c r="B318" s="60">
        <v>8.7916666666666643</v>
      </c>
      <c r="C318" s="45">
        <v>13.396875000000001</v>
      </c>
      <c r="D318" s="213">
        <v>2575.9375</v>
      </c>
    </row>
    <row r="319" spans="1:4" s="1" customFormat="1" x14ac:dyDescent="0.25">
      <c r="A319" s="10">
        <v>42318</v>
      </c>
      <c r="B319" s="60">
        <v>18.84375</v>
      </c>
      <c r="C319" s="45">
        <v>12.729166666666659</v>
      </c>
      <c r="D319" s="213">
        <v>2078.0208333333335</v>
      </c>
    </row>
    <row r="320" spans="1:4" s="1" customFormat="1" x14ac:dyDescent="0.25">
      <c r="A320" s="10">
        <v>42319</v>
      </c>
      <c r="B320" s="60">
        <v>21.958333333333332</v>
      </c>
      <c r="C320" s="45">
        <v>12.131249999999993</v>
      </c>
      <c r="D320" s="213">
        <v>2056.5625</v>
      </c>
    </row>
    <row r="321" spans="1:4" s="1" customFormat="1" x14ac:dyDescent="0.25">
      <c r="A321" s="10">
        <v>42320</v>
      </c>
      <c r="B321" s="60">
        <v>22.0625</v>
      </c>
      <c r="C321" s="45">
        <v>11.98020833333333</v>
      </c>
      <c r="D321" s="213">
        <v>2026.875</v>
      </c>
    </row>
    <row r="322" spans="1:4" s="1" customFormat="1" x14ac:dyDescent="0.25">
      <c r="A322" s="10">
        <v>42321</v>
      </c>
      <c r="B322" s="60">
        <v>25</v>
      </c>
      <c r="C322" s="45">
        <v>12.040625000000004</v>
      </c>
      <c r="D322" s="213">
        <v>1912.1875</v>
      </c>
    </row>
    <row r="323" spans="1:4" s="1" customFormat="1" x14ac:dyDescent="0.25">
      <c r="A323" s="10">
        <v>42322</v>
      </c>
      <c r="B323" s="60">
        <v>22.916666666666668</v>
      </c>
      <c r="C323" s="45">
        <v>12.228125000000007</v>
      </c>
      <c r="D323" s="213">
        <v>1885.5208333333333</v>
      </c>
    </row>
    <row r="324" spans="1:4" s="1" customFormat="1" x14ac:dyDescent="0.25">
      <c r="A324" s="10">
        <v>42323</v>
      </c>
      <c r="B324" s="60">
        <v>19.989583333333332</v>
      </c>
      <c r="C324" s="45">
        <v>12.335416666666667</v>
      </c>
      <c r="D324" s="213">
        <v>1895.4166666666667</v>
      </c>
    </row>
    <row r="325" spans="1:4" s="1" customFormat="1" x14ac:dyDescent="0.25">
      <c r="A325" s="10">
        <v>42324</v>
      </c>
      <c r="B325" s="60">
        <v>17.479166666666668</v>
      </c>
      <c r="C325" s="45">
        <v>10.875000000000005</v>
      </c>
      <c r="D325" s="213">
        <v>1936.6666666666667</v>
      </c>
    </row>
    <row r="326" spans="1:4" s="1" customFormat="1" x14ac:dyDescent="0.25">
      <c r="A326" s="10">
        <v>42325</v>
      </c>
      <c r="B326" s="60">
        <v>13.625</v>
      </c>
      <c r="C326" s="45">
        <v>9.9500000000000028</v>
      </c>
      <c r="D326" s="213">
        <v>1985.1041666666667</v>
      </c>
    </row>
    <row r="327" spans="1:4" s="1" customFormat="1" x14ac:dyDescent="0.25">
      <c r="A327" s="10">
        <v>42326</v>
      </c>
      <c r="B327" s="60">
        <v>19.052083333333332</v>
      </c>
      <c r="C327" s="45">
        <v>10.397916666666662</v>
      </c>
      <c r="D327" s="213">
        <v>2341.9791666666665</v>
      </c>
    </row>
    <row r="328" spans="1:4" s="1" customFormat="1" x14ac:dyDescent="0.25">
      <c r="A328" s="10">
        <v>42327</v>
      </c>
      <c r="B328" s="60">
        <v>26.239583333333332</v>
      </c>
      <c r="C328" s="45">
        <v>11.06041666666667</v>
      </c>
      <c r="D328" s="213">
        <v>2599.1666666666665</v>
      </c>
    </row>
    <row r="329" spans="1:4" s="1" customFormat="1" x14ac:dyDescent="0.25">
      <c r="A329" s="10">
        <v>42328</v>
      </c>
      <c r="B329" s="60">
        <v>27.666666666666668</v>
      </c>
      <c r="C329" s="45">
        <v>11.205128205128206</v>
      </c>
      <c r="D329" s="213">
        <v>2746.9230769230771</v>
      </c>
    </row>
    <row r="330" spans="1:4" s="1" customFormat="1" x14ac:dyDescent="0.25">
      <c r="A330" s="10">
        <v>42329</v>
      </c>
      <c r="B330" s="60">
        <v>20</v>
      </c>
      <c r="C330" s="45">
        <v>12.6</v>
      </c>
      <c r="D330" s="213">
        <v>2630</v>
      </c>
    </row>
    <row r="331" spans="1:4" s="1" customFormat="1" x14ac:dyDescent="0.25">
      <c r="A331" s="10">
        <v>42330</v>
      </c>
      <c r="B331" s="60">
        <v>15</v>
      </c>
      <c r="C331" s="45">
        <v>13.2</v>
      </c>
      <c r="D331" s="213">
        <v>2530</v>
      </c>
    </row>
    <row r="332" spans="1:4" s="1" customFormat="1" x14ac:dyDescent="0.25">
      <c r="A332" s="10">
        <v>42331</v>
      </c>
      <c r="B332" s="60">
        <v>14</v>
      </c>
      <c r="C332" s="45">
        <v>13.3</v>
      </c>
      <c r="D332" s="213">
        <v>2420</v>
      </c>
    </row>
    <row r="333" spans="1:4" s="1" customFormat="1" x14ac:dyDescent="0.25">
      <c r="A333" s="10">
        <v>42332</v>
      </c>
      <c r="B333" s="60">
        <v>20</v>
      </c>
      <c r="C333" s="45">
        <v>12.8</v>
      </c>
      <c r="D333" s="213">
        <v>2140</v>
      </c>
    </row>
    <row r="334" spans="1:4" s="1" customFormat="1" x14ac:dyDescent="0.25">
      <c r="A334" s="10">
        <v>42333</v>
      </c>
      <c r="B334" s="60">
        <v>21</v>
      </c>
      <c r="C334" s="45">
        <v>11.6</v>
      </c>
      <c r="D334" s="213">
        <v>2160</v>
      </c>
    </row>
    <row r="335" spans="1:4" s="1" customFormat="1" x14ac:dyDescent="0.25">
      <c r="A335" s="10">
        <v>42334</v>
      </c>
      <c r="B335" s="60">
        <v>50</v>
      </c>
      <c r="C335" s="45">
        <v>10.6</v>
      </c>
      <c r="D335" s="213">
        <v>3580</v>
      </c>
    </row>
    <row r="336" spans="1:4" s="1" customFormat="1" x14ac:dyDescent="0.25">
      <c r="A336" s="10">
        <v>42335</v>
      </c>
      <c r="B336" s="60">
        <v>78</v>
      </c>
      <c r="C336" s="45">
        <v>10</v>
      </c>
      <c r="D336" s="213">
        <v>3950</v>
      </c>
    </row>
    <row r="337" spans="1:4" s="1" customFormat="1" x14ac:dyDescent="0.25">
      <c r="A337" s="10">
        <v>42336</v>
      </c>
      <c r="B337" s="60">
        <v>78</v>
      </c>
      <c r="C337" s="45">
        <v>9.4</v>
      </c>
      <c r="D337" s="213">
        <v>3880</v>
      </c>
    </row>
    <row r="338" spans="1:4" s="1" customFormat="1" x14ac:dyDescent="0.25">
      <c r="A338" s="10">
        <v>42337</v>
      </c>
      <c r="B338" s="60">
        <v>76</v>
      </c>
      <c r="C338" s="45">
        <v>8.8000000000000007</v>
      </c>
      <c r="D338" s="213">
        <v>4940</v>
      </c>
    </row>
    <row r="339" spans="1:4" s="1" customFormat="1" x14ac:dyDescent="0.25">
      <c r="A339" s="10">
        <v>42338</v>
      </c>
      <c r="B339" s="60">
        <v>65</v>
      </c>
      <c r="C339" s="45">
        <v>8.4</v>
      </c>
      <c r="D339" s="213">
        <v>4460</v>
      </c>
    </row>
    <row r="340" spans="1:4" s="1" customFormat="1" x14ac:dyDescent="0.25">
      <c r="A340" s="10">
        <v>42339</v>
      </c>
      <c r="B340" s="60">
        <v>43</v>
      </c>
      <c r="C340" s="45">
        <v>8.8000000000000007</v>
      </c>
      <c r="D340" s="213">
        <v>3250</v>
      </c>
    </row>
    <row r="341" spans="1:4" s="1" customFormat="1" x14ac:dyDescent="0.25">
      <c r="A341" s="10">
        <v>42340</v>
      </c>
      <c r="B341" s="60">
        <v>34</v>
      </c>
      <c r="C341" s="45">
        <v>9</v>
      </c>
      <c r="D341" s="213">
        <v>2940</v>
      </c>
    </row>
    <row r="342" spans="1:4" s="1" customFormat="1" x14ac:dyDescent="0.25">
      <c r="A342" s="10">
        <v>42341</v>
      </c>
      <c r="B342" s="60">
        <v>27</v>
      </c>
      <c r="C342" s="45">
        <v>9.5</v>
      </c>
      <c r="D342" s="213">
        <v>2940</v>
      </c>
    </row>
    <row r="343" spans="1:4" s="1" customFormat="1" x14ac:dyDescent="0.25">
      <c r="A343" s="10">
        <v>42342</v>
      </c>
      <c r="B343" s="60">
        <v>25</v>
      </c>
      <c r="C343" s="45">
        <v>10.5</v>
      </c>
      <c r="D343" s="213">
        <v>2860</v>
      </c>
    </row>
    <row r="344" spans="1:4" s="1" customFormat="1" x14ac:dyDescent="0.25">
      <c r="A344" s="10">
        <v>42343</v>
      </c>
      <c r="B344" s="60">
        <v>23</v>
      </c>
      <c r="C344" s="45">
        <v>10.4</v>
      </c>
      <c r="D344" s="213">
        <v>2910</v>
      </c>
    </row>
    <row r="345" spans="1:4" s="1" customFormat="1" x14ac:dyDescent="0.25">
      <c r="A345" s="10">
        <v>42344</v>
      </c>
      <c r="B345" s="60">
        <v>20</v>
      </c>
      <c r="C345" s="45">
        <v>11.1</v>
      </c>
      <c r="D345" s="213">
        <v>3070</v>
      </c>
    </row>
    <row r="346" spans="1:4" s="1" customFormat="1" x14ac:dyDescent="0.25">
      <c r="A346" s="10">
        <v>42345</v>
      </c>
      <c r="B346" s="60">
        <v>19</v>
      </c>
      <c r="C346" s="45">
        <v>11.8</v>
      </c>
      <c r="D346" s="213">
        <v>3160</v>
      </c>
    </row>
    <row r="347" spans="1:4" s="1" customFormat="1" x14ac:dyDescent="0.25">
      <c r="A347" s="10">
        <v>42346</v>
      </c>
      <c r="B347" s="60">
        <v>19</v>
      </c>
      <c r="C347" s="45">
        <v>11.9</v>
      </c>
      <c r="D347" s="213">
        <v>3210</v>
      </c>
    </row>
    <row r="348" spans="1:4" s="1" customFormat="1" x14ac:dyDescent="0.25">
      <c r="A348" s="10">
        <v>42347</v>
      </c>
      <c r="B348" s="60">
        <v>21</v>
      </c>
      <c r="C348" s="45">
        <v>13.3</v>
      </c>
      <c r="D348" s="213">
        <v>3200</v>
      </c>
    </row>
    <row r="349" spans="1:4" s="1" customFormat="1" x14ac:dyDescent="0.25">
      <c r="A349" s="10">
        <v>42348</v>
      </c>
      <c r="B349" s="60">
        <v>46</v>
      </c>
      <c r="C349" s="45">
        <v>12.6</v>
      </c>
      <c r="D349" s="213">
        <v>3180</v>
      </c>
    </row>
    <row r="350" spans="1:4" s="1" customFormat="1" x14ac:dyDescent="0.25">
      <c r="A350" s="10">
        <v>42349</v>
      </c>
      <c r="B350" s="60">
        <v>96</v>
      </c>
      <c r="C350" s="45">
        <v>12</v>
      </c>
      <c r="D350" s="213">
        <v>4160</v>
      </c>
    </row>
    <row r="351" spans="1:4" s="1" customFormat="1" x14ac:dyDescent="0.25">
      <c r="A351" s="10">
        <v>42350</v>
      </c>
      <c r="B351" s="60">
        <v>120</v>
      </c>
      <c r="C351" s="45">
        <v>11.8</v>
      </c>
      <c r="D351" s="213">
        <v>4270</v>
      </c>
    </row>
    <row r="352" spans="1:4" s="1" customFormat="1" x14ac:dyDescent="0.25">
      <c r="A352" s="10">
        <v>42351</v>
      </c>
      <c r="B352" s="60">
        <v>110</v>
      </c>
      <c r="C352" s="45">
        <v>11.1</v>
      </c>
      <c r="D352" s="213">
        <v>2700</v>
      </c>
    </row>
    <row r="353" spans="1:4" s="1" customFormat="1" x14ac:dyDescent="0.25">
      <c r="A353" s="10">
        <v>42352</v>
      </c>
      <c r="B353" s="60">
        <v>102</v>
      </c>
      <c r="C353" s="45">
        <v>9.8000000000000007</v>
      </c>
      <c r="D353" s="213">
        <v>3760</v>
      </c>
    </row>
    <row r="354" spans="1:4" s="1" customFormat="1" x14ac:dyDescent="0.25">
      <c r="A354" s="10">
        <v>42353</v>
      </c>
      <c r="B354" s="60">
        <v>100</v>
      </c>
      <c r="C354" s="45">
        <v>8.8000000000000007</v>
      </c>
      <c r="D354" s="213">
        <v>5190</v>
      </c>
    </row>
    <row r="355" spans="1:4" s="1" customFormat="1" x14ac:dyDescent="0.25">
      <c r="A355" s="10">
        <v>42354</v>
      </c>
      <c r="B355" s="60">
        <v>107</v>
      </c>
      <c r="C355" s="45">
        <v>8.5</v>
      </c>
      <c r="D355" s="213">
        <v>5000</v>
      </c>
    </row>
    <row r="356" spans="1:4" s="1" customFormat="1" x14ac:dyDescent="0.25">
      <c r="A356" s="10">
        <v>42355</v>
      </c>
      <c r="B356" s="60">
        <v>120</v>
      </c>
      <c r="C356" s="45">
        <v>8.4</v>
      </c>
      <c r="D356" s="213">
        <v>3880</v>
      </c>
    </row>
    <row r="357" spans="1:4" s="1" customFormat="1" x14ac:dyDescent="0.25">
      <c r="A357" s="10">
        <v>42356</v>
      </c>
      <c r="B357" s="60">
        <v>105</v>
      </c>
      <c r="C357" s="45">
        <v>8.4</v>
      </c>
      <c r="D357" s="213">
        <v>4330</v>
      </c>
    </row>
    <row r="358" spans="1:4" s="1" customFormat="1" x14ac:dyDescent="0.25">
      <c r="A358" s="10">
        <v>42357</v>
      </c>
      <c r="B358" s="60">
        <v>98</v>
      </c>
      <c r="C358" s="45">
        <v>9.3000000000000007</v>
      </c>
      <c r="D358" s="213">
        <v>4370</v>
      </c>
    </row>
    <row r="359" spans="1:4" s="1" customFormat="1" x14ac:dyDescent="0.25">
      <c r="A359" s="10">
        <v>42358</v>
      </c>
      <c r="B359" s="60">
        <v>104</v>
      </c>
      <c r="C359" s="45">
        <v>9.3000000000000007</v>
      </c>
      <c r="D359" s="213">
        <v>4680</v>
      </c>
    </row>
    <row r="360" spans="1:4" s="1" customFormat="1" x14ac:dyDescent="0.25">
      <c r="A360" s="10">
        <v>42359</v>
      </c>
      <c r="B360" s="60">
        <v>135</v>
      </c>
      <c r="C360" s="45">
        <v>9.3000000000000007</v>
      </c>
      <c r="D360" s="213">
        <v>5130</v>
      </c>
    </row>
    <row r="361" spans="1:4" s="1" customFormat="1" x14ac:dyDescent="0.25">
      <c r="A361" s="10">
        <v>42360</v>
      </c>
      <c r="B361" s="60">
        <v>197</v>
      </c>
      <c r="C361" s="45">
        <v>10.4</v>
      </c>
      <c r="D361" s="213">
        <v>3230</v>
      </c>
    </row>
    <row r="362" spans="1:4" s="1" customFormat="1" x14ac:dyDescent="0.25">
      <c r="A362" s="10">
        <v>42361</v>
      </c>
      <c r="B362" s="60">
        <v>217</v>
      </c>
      <c r="C362" s="45">
        <v>10.7</v>
      </c>
      <c r="D362" s="213">
        <v>2860</v>
      </c>
    </row>
    <row r="363" spans="1:4" s="1" customFormat="1" x14ac:dyDescent="0.25">
      <c r="A363" s="10">
        <v>42362</v>
      </c>
      <c r="B363" s="60">
        <v>214</v>
      </c>
      <c r="C363" s="45">
        <v>10</v>
      </c>
      <c r="D363" s="213">
        <v>3360</v>
      </c>
    </row>
    <row r="364" spans="1:4" s="1" customFormat="1" x14ac:dyDescent="0.25">
      <c r="A364" s="10">
        <v>42363</v>
      </c>
      <c r="B364" s="60">
        <v>210</v>
      </c>
      <c r="C364" s="45">
        <v>9.3000000000000007</v>
      </c>
      <c r="D364" s="213">
        <v>3220</v>
      </c>
    </row>
    <row r="365" spans="1:4" s="1" customFormat="1" x14ac:dyDescent="0.25">
      <c r="A365" s="10">
        <v>42364</v>
      </c>
      <c r="B365" s="60">
        <v>204</v>
      </c>
      <c r="C365" s="45">
        <v>8.1999999999999993</v>
      </c>
      <c r="D365" s="213">
        <v>3090</v>
      </c>
    </row>
    <row r="366" spans="1:4" s="1" customFormat="1" x14ac:dyDescent="0.25">
      <c r="A366" s="10">
        <v>42365</v>
      </c>
      <c r="B366" s="60">
        <v>199</v>
      </c>
      <c r="C366" s="45">
        <v>7.6</v>
      </c>
      <c r="D366" s="213">
        <v>3110</v>
      </c>
    </row>
    <row r="367" spans="1:4" s="1" customFormat="1" x14ac:dyDescent="0.25">
      <c r="A367" s="10">
        <v>42366</v>
      </c>
      <c r="B367" s="60">
        <v>183</v>
      </c>
      <c r="C367" s="45">
        <v>7.8</v>
      </c>
      <c r="D367" s="213">
        <v>3090</v>
      </c>
    </row>
    <row r="368" spans="1:4" s="1" customFormat="1" x14ac:dyDescent="0.25">
      <c r="A368" s="10">
        <v>42367</v>
      </c>
      <c r="B368" s="60">
        <v>161</v>
      </c>
      <c r="C368" s="45">
        <v>7.5</v>
      </c>
      <c r="D368" s="213">
        <v>3420</v>
      </c>
    </row>
    <row r="369" spans="1:4" s="1" customFormat="1" x14ac:dyDescent="0.25">
      <c r="A369" s="10">
        <v>42368</v>
      </c>
      <c r="B369" s="60">
        <v>138</v>
      </c>
      <c r="C369" s="45">
        <v>7.5</v>
      </c>
      <c r="D369" s="213">
        <v>3660</v>
      </c>
    </row>
    <row r="370" spans="1:4" s="1" customFormat="1" x14ac:dyDescent="0.25">
      <c r="A370" s="11">
        <v>42369</v>
      </c>
      <c r="B370" s="61">
        <v>117</v>
      </c>
      <c r="C370" s="52">
        <v>8</v>
      </c>
      <c r="D370" s="214">
        <v>3650</v>
      </c>
    </row>
    <row r="371" spans="1:4" ht="15" x14ac:dyDescent="0.25">
      <c r="A371" s="6" t="s">
        <v>96</v>
      </c>
      <c r="B371" s="87"/>
      <c r="C371" s="87"/>
    </row>
    <row r="372" spans="1:4" ht="15" x14ac:dyDescent="0.25">
      <c r="A372" t="s">
        <v>238</v>
      </c>
      <c r="B372" s="87"/>
      <c r="C372" s="87"/>
    </row>
    <row r="373" spans="1:4" ht="15" x14ac:dyDescent="0.25">
      <c r="A373" s="21" t="s">
        <v>237</v>
      </c>
      <c r="B373" s="87"/>
      <c r="C373" s="87"/>
    </row>
    <row r="374" spans="1:4" x14ac:dyDescent="0.2">
      <c r="B374" s="87"/>
      <c r="C374" s="87"/>
    </row>
    <row r="375" spans="1:4" x14ac:dyDescent="0.2">
      <c r="B375" s="87"/>
      <c r="C375" s="87"/>
    </row>
    <row r="376" spans="1:4" ht="15" x14ac:dyDescent="0.25">
      <c r="A376" s="6" t="s">
        <v>140</v>
      </c>
      <c r="B376" s="87"/>
      <c r="C376" s="87"/>
    </row>
    <row r="377" spans="1:4" ht="60" customHeight="1" x14ac:dyDescent="0.2">
      <c r="A377" s="14" t="s">
        <v>80</v>
      </c>
      <c r="B377" s="88" t="s">
        <v>97</v>
      </c>
      <c r="C377" s="88" t="s">
        <v>98</v>
      </c>
      <c r="D377" s="199" t="s">
        <v>166</v>
      </c>
    </row>
    <row r="378" spans="1:4" ht="15" x14ac:dyDescent="0.2">
      <c r="A378" s="14" t="s">
        <v>84</v>
      </c>
      <c r="B378" s="88" t="s">
        <v>86</v>
      </c>
      <c r="C378" s="88" t="s">
        <v>86</v>
      </c>
      <c r="D378" s="199" t="s">
        <v>86</v>
      </c>
    </row>
    <row r="379" spans="1:4" ht="15" x14ac:dyDescent="0.2">
      <c r="A379" s="14" t="s">
        <v>87</v>
      </c>
      <c r="B379" s="88" t="s">
        <v>102</v>
      </c>
      <c r="C379" s="88" t="s">
        <v>89</v>
      </c>
      <c r="D379" s="199" t="s">
        <v>90</v>
      </c>
    </row>
    <row r="380" spans="1:4" x14ac:dyDescent="0.2">
      <c r="A380" s="69">
        <v>42019</v>
      </c>
      <c r="B380" s="201">
        <f>ROUND(SUM(B6:B36)*1.9835,-1)</f>
        <v>3750</v>
      </c>
      <c r="C380" s="56">
        <f>(AVERAGE(C6:C36))</f>
        <v>10.709677419354838</v>
      </c>
      <c r="D380" s="201">
        <f>AVERAGE(D6:D36)</f>
        <v>3320</v>
      </c>
    </row>
    <row r="381" spans="1:4" x14ac:dyDescent="0.2">
      <c r="A381" s="16">
        <v>42050</v>
      </c>
      <c r="B381" s="203">
        <f>ROUND(SUM(B37:B64)*1.9835,-1)</f>
        <v>3010</v>
      </c>
      <c r="C381" s="17">
        <f>AVERAGE(C37:C64)</f>
        <v>15.05</v>
      </c>
      <c r="D381" s="203">
        <f>AVERAGE(D37:D64)</f>
        <v>3531.4285714285716</v>
      </c>
    </row>
    <row r="382" spans="1:4" x14ac:dyDescent="0.2">
      <c r="A382" s="16">
        <v>42078</v>
      </c>
      <c r="B382" s="203">
        <f>ROUND(SUM(B65:B95)*1.9835,-1)</f>
        <v>3150</v>
      </c>
      <c r="C382" s="17">
        <f>AVERAGE(C65:C95)</f>
        <v>18.429032258064513</v>
      </c>
      <c r="D382" s="203">
        <f>AVERAGE(D65:D95)</f>
        <v>3622.5806451612902</v>
      </c>
    </row>
    <row r="383" spans="1:4" x14ac:dyDescent="0.2">
      <c r="A383" s="16">
        <v>42109</v>
      </c>
      <c r="B383" s="203">
        <f>ROUND(SUM(B96:B125)*1.9835,-1)</f>
        <v>1030</v>
      </c>
      <c r="C383" s="17">
        <f>AVERAGE(C96:C125)</f>
        <v>19.049999999999997</v>
      </c>
      <c r="D383" s="203">
        <f>AVERAGE(D96:D125)</f>
        <v>3775.3333333333335</v>
      </c>
    </row>
    <row r="384" spans="1:4" x14ac:dyDescent="0.2">
      <c r="A384" s="16">
        <v>42139</v>
      </c>
      <c r="B384" s="203">
        <f>ROUND(SUM(B126:B156)*1.9835,-1)</f>
        <v>130</v>
      </c>
      <c r="C384" s="17">
        <f>AVERAGE(C126:C156)</f>
        <v>21.767741935483865</v>
      </c>
      <c r="D384" s="203">
        <f>AVERAGE(D126:D156)</f>
        <v>5487.7419354838712</v>
      </c>
    </row>
    <row r="385" spans="1:4" x14ac:dyDescent="0.2">
      <c r="A385" s="16">
        <v>42170</v>
      </c>
      <c r="B385" s="203">
        <f>ROUND(SUM(B157:B186)*1.9835,-1)</f>
        <v>10</v>
      </c>
      <c r="C385" s="17">
        <f>AVERAGE(C157:C186)</f>
        <v>25.91333333333333</v>
      </c>
      <c r="D385" s="203">
        <f>AVERAGE(D157:D186)</f>
        <v>9241</v>
      </c>
    </row>
    <row r="386" spans="1:4" x14ac:dyDescent="0.2">
      <c r="A386" s="16">
        <v>42200</v>
      </c>
      <c r="B386" s="203">
        <f>ROUND(SUM(B187:B217)*1.9835,-1)</f>
        <v>20</v>
      </c>
      <c r="C386" s="17">
        <f>AVERAGE(C187:C217)</f>
        <v>26.129032258064516</v>
      </c>
      <c r="D386" s="203">
        <f>AVERAGE(D187:D217)</f>
        <v>8860.322580645161</v>
      </c>
    </row>
    <row r="387" spans="1:4" x14ac:dyDescent="0.2">
      <c r="A387" s="16">
        <v>42231</v>
      </c>
      <c r="B387" s="203">
        <f>ROUND(SUM(B218:B248)*1.9835,-1)</f>
        <v>0</v>
      </c>
      <c r="C387" s="17">
        <f>AVERAGE(C218:C248)</f>
        <v>25.077419354838714</v>
      </c>
      <c r="D387" s="203">
        <f>AVERAGE(D218:D248)</f>
        <v>1691.6129032258063</v>
      </c>
    </row>
    <row r="388" spans="1:4" x14ac:dyDescent="0.2">
      <c r="A388" s="16">
        <v>42262</v>
      </c>
      <c r="B388" s="203">
        <f>ROUND(SUM(B249:B278)*1.9835,-1)</f>
        <v>0</v>
      </c>
      <c r="C388" s="17">
        <f>AVERAGE(C249:C278)</f>
        <v>22.03701388888889</v>
      </c>
      <c r="D388" s="203">
        <f>AVERAGE(D249:D278)</f>
        <v>1275.8013888888884</v>
      </c>
    </row>
    <row r="389" spans="1:4" x14ac:dyDescent="0.2">
      <c r="A389" s="16">
        <v>42292</v>
      </c>
      <c r="B389" s="203">
        <f>ROUND(SUM(B279:B309)*1.9835,-1)</f>
        <v>240</v>
      </c>
      <c r="C389" s="17">
        <f>AVERAGE(C279:C309)</f>
        <v>19.730314983637211</v>
      </c>
      <c r="D389" s="203">
        <f>AVERAGE(D279:D309)</f>
        <v>1555.7453833567085</v>
      </c>
    </row>
    <row r="390" spans="1:4" x14ac:dyDescent="0.2">
      <c r="A390" s="16">
        <v>42323</v>
      </c>
      <c r="B390" s="203">
        <f>ROUND(SUM(B310:B339)*1.9835,-1)</f>
        <v>1540</v>
      </c>
      <c r="C390" s="17">
        <f>AVERAGE(C310:C339)</f>
        <v>12.332138995726497</v>
      </c>
      <c r="D390" s="203">
        <f>AVERAGE(D310:D339)</f>
        <v>2669.6534081196578</v>
      </c>
    </row>
    <row r="391" spans="1:4" x14ac:dyDescent="0.2">
      <c r="A391" s="73">
        <v>42353</v>
      </c>
      <c r="B391" s="206">
        <f>ROUND(SUM(B340:B370)*1.9835,-1)</f>
        <v>6570</v>
      </c>
      <c r="C391" s="57">
        <f>AVERAGE(C340:C370)</f>
        <v>9.7612903225806473</v>
      </c>
      <c r="D391" s="206">
        <f>AVERAGE(D340:D370)</f>
        <v>3576.7741935483873</v>
      </c>
    </row>
    <row r="392" spans="1:4" ht="15" x14ac:dyDescent="0.25">
      <c r="A392" s="6" t="s">
        <v>96</v>
      </c>
    </row>
  </sheetData>
  <hyperlinks>
    <hyperlink ref="A373" r:id="rId1"/>
  </hyperlinks>
  <pageMargins left="0.7" right="0.7" top="0.75" bottom="0.75" header="0.3" footer="0.3"/>
  <pageSetup fitToHeight="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2:N96"/>
  <sheetViews>
    <sheetView topLeftCell="A4" zoomScale="80" zoomScaleNormal="80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G84" sqref="G84"/>
    </sheetView>
  </sheetViews>
  <sheetFormatPr defaultColWidth="9.140625" defaultRowHeight="14.25" x14ac:dyDescent="0.2"/>
  <cols>
    <col min="1" max="3" width="18.7109375" style="3" customWidth="1"/>
    <col min="4" max="4" width="18.7109375" style="211" customWidth="1"/>
    <col min="5" max="9" width="18.7109375" style="3" customWidth="1"/>
    <col min="10" max="10" width="32.42578125" style="151" hidden="1" customWidth="1"/>
    <col min="11" max="12" width="0" style="3" hidden="1" customWidth="1"/>
    <col min="13" max="13" width="12.140625" style="3" hidden="1" customWidth="1"/>
    <col min="14" max="15" width="0" style="3" hidden="1" customWidth="1"/>
    <col min="16" max="16384" width="9.140625" style="3"/>
  </cols>
  <sheetData>
    <row r="2" spans="1:14" ht="15" x14ac:dyDescent="0.25">
      <c r="A2" s="6" t="s">
        <v>141</v>
      </c>
    </row>
    <row r="3" spans="1:14" ht="15" x14ac:dyDescent="0.2">
      <c r="A3" s="5"/>
      <c r="B3" s="346" t="s">
        <v>123</v>
      </c>
      <c r="C3" s="346"/>
      <c r="D3" s="346"/>
      <c r="E3" s="346"/>
      <c r="F3" s="346"/>
      <c r="G3" s="346" t="s">
        <v>104</v>
      </c>
      <c r="H3" s="346" t="s">
        <v>124</v>
      </c>
      <c r="I3" s="346" t="s">
        <v>125</v>
      </c>
    </row>
    <row r="4" spans="1:14" ht="60" customHeight="1" x14ac:dyDescent="0.2">
      <c r="A4" s="14" t="s">
        <v>80</v>
      </c>
      <c r="B4" s="14" t="s">
        <v>126</v>
      </c>
      <c r="C4" s="14" t="s">
        <v>127</v>
      </c>
      <c r="D4" s="199" t="s">
        <v>83</v>
      </c>
      <c r="E4" s="14" t="s">
        <v>82</v>
      </c>
      <c r="F4" s="14" t="s">
        <v>128</v>
      </c>
      <c r="G4" s="346"/>
      <c r="H4" s="346"/>
      <c r="I4" s="346"/>
      <c r="L4" s="353" t="s">
        <v>279</v>
      </c>
      <c r="M4" s="353"/>
      <c r="N4" s="353"/>
    </row>
    <row r="5" spans="1:14" ht="15" x14ac:dyDescent="0.2">
      <c r="A5" s="15" t="s">
        <v>84</v>
      </c>
      <c r="B5" s="15" t="s">
        <v>114</v>
      </c>
      <c r="C5" s="15" t="s">
        <v>114</v>
      </c>
      <c r="D5" s="200" t="s">
        <v>114</v>
      </c>
      <c r="E5" s="15" t="s">
        <v>114</v>
      </c>
      <c r="F5" s="15" t="s">
        <v>114</v>
      </c>
      <c r="G5" s="15" t="s">
        <v>114</v>
      </c>
      <c r="H5" s="15" t="s">
        <v>114</v>
      </c>
      <c r="I5" s="15" t="s">
        <v>114</v>
      </c>
      <c r="L5" s="3" t="s">
        <v>280</v>
      </c>
      <c r="M5" s="3" t="s">
        <v>281</v>
      </c>
      <c r="N5" s="3" t="s">
        <v>282</v>
      </c>
    </row>
    <row r="6" spans="1:14" ht="15" x14ac:dyDescent="0.2">
      <c r="A6" s="15" t="s">
        <v>87</v>
      </c>
      <c r="B6" s="15" t="s">
        <v>91</v>
      </c>
      <c r="C6" s="15" t="s">
        <v>129</v>
      </c>
      <c r="D6" s="200" t="s">
        <v>90</v>
      </c>
      <c r="E6" s="15" t="s">
        <v>89</v>
      </c>
      <c r="F6" s="15" t="s">
        <v>130</v>
      </c>
      <c r="G6" s="15" t="s">
        <v>92</v>
      </c>
      <c r="H6" s="15" t="s">
        <v>91</v>
      </c>
      <c r="I6" s="15" t="s">
        <v>92</v>
      </c>
      <c r="L6" s="3" t="s">
        <v>283</v>
      </c>
      <c r="M6" s="146">
        <f>AVERAGE(G7:G10)</f>
        <v>6.1925000000000008</v>
      </c>
      <c r="N6" s="146">
        <f>AVERAGE(H7:H10)</f>
        <v>6.4249999999999998</v>
      </c>
    </row>
    <row r="7" spans="1:14" s="1" customFormat="1" x14ac:dyDescent="0.25">
      <c r="A7" s="63">
        <v>42013</v>
      </c>
      <c r="B7" s="51">
        <v>11.6</v>
      </c>
      <c r="C7" s="111">
        <v>7.7</v>
      </c>
      <c r="D7" s="201">
        <v>3001</v>
      </c>
      <c r="E7" s="111">
        <v>11.5</v>
      </c>
      <c r="F7" s="51">
        <v>16.600000000000001</v>
      </c>
      <c r="G7" s="111">
        <v>6.44</v>
      </c>
      <c r="H7" s="51">
        <v>3.2</v>
      </c>
      <c r="I7" s="97"/>
      <c r="J7" s="153"/>
      <c r="L7" s="1" t="s">
        <v>284</v>
      </c>
      <c r="M7" s="78">
        <f>AVERAGE(G11:G14)</f>
        <v>3.335</v>
      </c>
      <c r="N7" s="78">
        <f>AVERAGE(H11:H14)</f>
        <v>4.5999999999999996</v>
      </c>
    </row>
    <row r="8" spans="1:14" s="1" customFormat="1" x14ac:dyDescent="0.25">
      <c r="A8" s="64">
        <v>42017</v>
      </c>
      <c r="B8" s="45">
        <v>9.5</v>
      </c>
      <c r="C8" s="46">
        <v>7.7</v>
      </c>
      <c r="D8" s="203">
        <v>3325</v>
      </c>
      <c r="E8" s="46">
        <v>12.1</v>
      </c>
      <c r="F8" s="45">
        <v>22.3</v>
      </c>
      <c r="G8" s="46">
        <v>5.64</v>
      </c>
      <c r="H8" s="45">
        <v>3.9</v>
      </c>
      <c r="I8" s="102">
        <v>16</v>
      </c>
      <c r="J8" s="153"/>
      <c r="L8" s="1" t="s">
        <v>285</v>
      </c>
      <c r="M8" s="78">
        <f>AVERAGE(G15:G18)</f>
        <v>6.8925000000000001</v>
      </c>
      <c r="N8" s="78">
        <f>AVERAGE(H15:H18)</f>
        <v>5.05</v>
      </c>
    </row>
    <row r="9" spans="1:14" s="1" customFormat="1" x14ac:dyDescent="0.25">
      <c r="A9" s="64">
        <v>42027</v>
      </c>
      <c r="B9" s="45">
        <v>11.1</v>
      </c>
      <c r="C9" s="46">
        <v>7.7</v>
      </c>
      <c r="D9" s="203">
        <v>3825</v>
      </c>
      <c r="E9" s="46">
        <v>10</v>
      </c>
      <c r="F9" s="45">
        <v>18.600000000000001</v>
      </c>
      <c r="G9" s="46">
        <v>2.39</v>
      </c>
      <c r="H9" s="45">
        <v>5.6</v>
      </c>
      <c r="I9" s="99"/>
      <c r="J9" s="153"/>
      <c r="L9" s="1" t="s">
        <v>286</v>
      </c>
      <c r="M9" s="78">
        <f>AVERAGE(G19:G22)</f>
        <v>1.4632499999999999</v>
      </c>
      <c r="N9" s="78">
        <f>AVERAGE(H19:H22)</f>
        <v>4</v>
      </c>
    </row>
    <row r="10" spans="1:14" s="1" customFormat="1" x14ac:dyDescent="0.25">
      <c r="A10" s="64">
        <v>42034</v>
      </c>
      <c r="B10" s="45">
        <v>9.9</v>
      </c>
      <c r="C10" s="46">
        <v>8</v>
      </c>
      <c r="D10" s="203">
        <v>6597</v>
      </c>
      <c r="E10" s="46">
        <v>12.3</v>
      </c>
      <c r="F10" s="45">
        <v>25.1</v>
      </c>
      <c r="G10" s="46">
        <v>10.3</v>
      </c>
      <c r="H10" s="17">
        <v>13</v>
      </c>
      <c r="I10" s="99"/>
      <c r="J10" s="153"/>
      <c r="L10" s="1" t="s">
        <v>287</v>
      </c>
      <c r="M10" s="78">
        <f>AVERAGE(G23:G27)</f>
        <v>0.61849999999999994</v>
      </c>
      <c r="N10" s="78">
        <f>AVERAGE(H23:H27)</f>
        <v>3.1500000000000004</v>
      </c>
    </row>
    <row r="11" spans="1:14" s="1" customFormat="1" x14ac:dyDescent="0.25">
      <c r="A11" s="64">
        <v>42039</v>
      </c>
      <c r="B11" s="45">
        <v>8.4</v>
      </c>
      <c r="C11" s="46">
        <v>7.8</v>
      </c>
      <c r="D11" s="203">
        <v>3664</v>
      </c>
      <c r="E11" s="46">
        <v>14</v>
      </c>
      <c r="F11" s="45">
        <v>25.2</v>
      </c>
      <c r="G11" s="46">
        <v>4.4000000000000004</v>
      </c>
      <c r="H11" s="45">
        <v>5.0999999999999996</v>
      </c>
      <c r="I11" s="99"/>
      <c r="J11" s="153"/>
      <c r="L11" s="1" t="s">
        <v>288</v>
      </c>
      <c r="M11" s="78">
        <f>AVERAGE(G28:G32)</f>
        <v>0.54249999999999998</v>
      </c>
      <c r="N11" s="78">
        <f>AVERAGE(H28:H32)</f>
        <v>8.5250000000000004</v>
      </c>
    </row>
    <row r="12" spans="1:14" s="1" customFormat="1" x14ac:dyDescent="0.25">
      <c r="A12" s="64">
        <v>42048</v>
      </c>
      <c r="B12" s="45">
        <v>7.5</v>
      </c>
      <c r="C12" s="46">
        <v>7.7</v>
      </c>
      <c r="D12" s="203">
        <v>3390</v>
      </c>
      <c r="E12" s="46">
        <v>15.6</v>
      </c>
      <c r="F12" s="45">
        <v>31</v>
      </c>
      <c r="G12" s="46">
        <v>3.52</v>
      </c>
      <c r="H12" s="45">
        <v>3.8</v>
      </c>
      <c r="I12" s="99"/>
      <c r="J12" s="153"/>
      <c r="L12" s="1" t="s">
        <v>289</v>
      </c>
      <c r="M12" s="78">
        <f>G33</f>
        <v>0.66600000000000004</v>
      </c>
      <c r="N12" s="78">
        <f>H33</f>
        <v>11</v>
      </c>
    </row>
    <row r="13" spans="1:14" s="1" customFormat="1" x14ac:dyDescent="0.25">
      <c r="A13" s="64">
        <v>42054</v>
      </c>
      <c r="B13" s="45">
        <v>7</v>
      </c>
      <c r="C13" s="46">
        <v>7.7</v>
      </c>
      <c r="D13" s="203">
        <v>3178</v>
      </c>
      <c r="E13" s="46">
        <v>15.1</v>
      </c>
      <c r="F13" s="95"/>
      <c r="G13" s="46">
        <v>2.21</v>
      </c>
      <c r="H13" s="45">
        <v>3.2</v>
      </c>
      <c r="I13" s="102">
        <v>14</v>
      </c>
      <c r="J13" s="153"/>
      <c r="L13" s="1" t="s">
        <v>290</v>
      </c>
      <c r="M13" s="78">
        <f>AVERAGE(G39:G40)</f>
        <v>0.4</v>
      </c>
      <c r="N13" s="78">
        <f>AVERAGE(H39:H40)</f>
        <v>1.3</v>
      </c>
    </row>
    <row r="14" spans="1:14" s="1" customFormat="1" x14ac:dyDescent="0.25">
      <c r="A14" s="64">
        <v>42062</v>
      </c>
      <c r="B14" s="45">
        <v>9.8000000000000007</v>
      </c>
      <c r="C14" s="46">
        <v>8</v>
      </c>
      <c r="D14" s="203">
        <v>4205</v>
      </c>
      <c r="E14" s="46">
        <v>14.2</v>
      </c>
      <c r="F14" s="45">
        <v>35.1</v>
      </c>
      <c r="G14" s="46">
        <v>3.21</v>
      </c>
      <c r="H14" s="45">
        <v>6.3</v>
      </c>
      <c r="I14" s="99"/>
      <c r="J14" s="153"/>
      <c r="L14" s="1" t="s">
        <v>291</v>
      </c>
      <c r="M14" s="78"/>
      <c r="N14" s="78"/>
    </row>
    <row r="15" spans="1:14" s="1" customFormat="1" x14ac:dyDescent="0.25">
      <c r="A15" s="64">
        <v>42069</v>
      </c>
      <c r="B15" s="45">
        <v>9.4</v>
      </c>
      <c r="C15" s="46">
        <v>8.1</v>
      </c>
      <c r="D15" s="203">
        <v>4242</v>
      </c>
      <c r="E15" s="46">
        <v>15</v>
      </c>
      <c r="F15" s="45">
        <v>25.1</v>
      </c>
      <c r="G15" s="46">
        <v>10.6</v>
      </c>
      <c r="H15" s="45">
        <v>6.6</v>
      </c>
      <c r="I15" s="99"/>
      <c r="J15" s="153"/>
      <c r="L15" s="1" t="s">
        <v>292</v>
      </c>
      <c r="M15" s="78"/>
      <c r="N15" s="78"/>
    </row>
    <row r="16" spans="1:14" s="1" customFormat="1" x14ac:dyDescent="0.25">
      <c r="A16" s="64">
        <v>42076</v>
      </c>
      <c r="B16" s="45">
        <v>8.4</v>
      </c>
      <c r="C16" s="46">
        <v>8</v>
      </c>
      <c r="D16" s="203">
        <v>2922</v>
      </c>
      <c r="E16" s="46">
        <v>17.8</v>
      </c>
      <c r="F16" s="45">
        <v>22.9</v>
      </c>
      <c r="G16" s="46">
        <v>2.95</v>
      </c>
      <c r="H16" s="45">
        <v>3.1</v>
      </c>
      <c r="I16" s="99"/>
      <c r="J16" s="153"/>
      <c r="L16" s="1" t="s">
        <v>293</v>
      </c>
      <c r="M16" s="78"/>
      <c r="N16" s="78"/>
    </row>
    <row r="17" spans="1:14" s="1" customFormat="1" x14ac:dyDescent="0.25">
      <c r="A17" s="64">
        <v>42083</v>
      </c>
      <c r="B17" s="95"/>
      <c r="C17" s="96"/>
      <c r="D17" s="209"/>
      <c r="E17" s="46">
        <v>20.5</v>
      </c>
      <c r="F17" s="95"/>
      <c r="G17" s="46">
        <v>3.22</v>
      </c>
      <c r="H17" s="45">
        <v>3.7</v>
      </c>
      <c r="I17" s="102">
        <v>12</v>
      </c>
      <c r="J17" s="153"/>
      <c r="L17" s="1" t="s">
        <v>294</v>
      </c>
      <c r="M17" s="78"/>
      <c r="N17" s="78"/>
    </row>
    <row r="18" spans="1:14" s="1" customFormat="1" x14ac:dyDescent="0.25">
      <c r="A18" s="64">
        <v>42090</v>
      </c>
      <c r="B18" s="45">
        <v>9.1</v>
      </c>
      <c r="C18" s="46">
        <v>8.1</v>
      </c>
      <c r="D18" s="203">
        <v>4361</v>
      </c>
      <c r="E18" s="46">
        <v>20.2</v>
      </c>
      <c r="F18" s="45">
        <v>42.2</v>
      </c>
      <c r="G18" s="46">
        <v>10.8</v>
      </c>
      <c r="H18" s="45">
        <v>6.8</v>
      </c>
      <c r="I18" s="99"/>
      <c r="J18" s="153"/>
    </row>
    <row r="19" spans="1:14" s="1" customFormat="1" x14ac:dyDescent="0.25">
      <c r="A19" s="64">
        <v>42095</v>
      </c>
      <c r="B19" s="45">
        <v>14.7</v>
      </c>
      <c r="C19" s="46">
        <v>8</v>
      </c>
      <c r="D19" s="203">
        <v>3730</v>
      </c>
      <c r="E19" s="46">
        <v>16.3</v>
      </c>
      <c r="F19" s="45">
        <v>58.6</v>
      </c>
      <c r="G19" s="46">
        <v>0.74399999999999999</v>
      </c>
      <c r="H19" s="45">
        <v>3.4</v>
      </c>
      <c r="I19" s="102">
        <v>20</v>
      </c>
      <c r="J19" s="153"/>
    </row>
    <row r="20" spans="1:14" s="1" customFormat="1" x14ac:dyDescent="0.25">
      <c r="A20" s="64">
        <v>42104</v>
      </c>
      <c r="B20" s="45">
        <v>15.1</v>
      </c>
      <c r="C20" s="46">
        <v>8.1999999999999993</v>
      </c>
      <c r="D20" s="203">
        <v>3975</v>
      </c>
      <c r="E20" s="46">
        <v>18.100000000000001</v>
      </c>
      <c r="F20" s="45">
        <v>48</v>
      </c>
      <c r="G20" s="46">
        <v>1.19</v>
      </c>
      <c r="H20" s="45">
        <v>3.8</v>
      </c>
      <c r="I20" s="99"/>
      <c r="J20" s="153"/>
    </row>
    <row r="21" spans="1:14" s="1" customFormat="1" x14ac:dyDescent="0.25">
      <c r="A21" s="64">
        <v>42110</v>
      </c>
      <c r="B21" s="45">
        <v>10.199999999999999</v>
      </c>
      <c r="C21" s="46">
        <v>8.1999999999999993</v>
      </c>
      <c r="D21" s="203">
        <v>4400</v>
      </c>
      <c r="E21" s="46">
        <v>17.8</v>
      </c>
      <c r="F21" s="45">
        <v>20.399999999999999</v>
      </c>
      <c r="G21" s="46">
        <v>3.47</v>
      </c>
      <c r="H21" s="45">
        <v>5.4</v>
      </c>
      <c r="I21" s="102">
        <v>20</v>
      </c>
      <c r="J21" s="153"/>
    </row>
    <row r="22" spans="1:14" s="1" customFormat="1" x14ac:dyDescent="0.25">
      <c r="A22" s="64">
        <v>42118</v>
      </c>
      <c r="B22" s="45">
        <v>9.1999999999999993</v>
      </c>
      <c r="C22" s="46">
        <v>8</v>
      </c>
      <c r="D22" s="203">
        <v>3754</v>
      </c>
      <c r="E22" s="46">
        <v>19.5</v>
      </c>
      <c r="F22" s="45">
        <v>40</v>
      </c>
      <c r="G22" s="46">
        <v>0.44900000000000001</v>
      </c>
      <c r="H22" s="45">
        <v>3.4</v>
      </c>
      <c r="I22" s="99"/>
      <c r="J22" s="153"/>
    </row>
    <row r="23" spans="1:14" s="1" customFormat="1" x14ac:dyDescent="0.25">
      <c r="A23" s="64">
        <v>42125</v>
      </c>
      <c r="B23" s="45">
        <v>7.9</v>
      </c>
      <c r="C23" s="46">
        <v>8.1999999999999993</v>
      </c>
      <c r="D23" s="203">
        <v>2739</v>
      </c>
      <c r="E23" s="46">
        <v>22.7</v>
      </c>
      <c r="F23" s="45">
        <v>17.600000000000001</v>
      </c>
      <c r="G23" s="46">
        <v>0.82499999999999996</v>
      </c>
      <c r="H23" s="45">
        <v>2.6</v>
      </c>
      <c r="I23" s="99"/>
      <c r="J23" s="153"/>
    </row>
    <row r="24" spans="1:14" s="1" customFormat="1" x14ac:dyDescent="0.25">
      <c r="A24" s="64">
        <v>42132</v>
      </c>
      <c r="B24" s="45">
        <v>9.8000000000000007</v>
      </c>
      <c r="C24" s="46">
        <v>8.1</v>
      </c>
      <c r="D24" s="203">
        <v>4082</v>
      </c>
      <c r="E24" s="46">
        <v>17.8</v>
      </c>
      <c r="F24" s="45">
        <v>34.4</v>
      </c>
      <c r="G24" s="46">
        <v>0.41199999999999998</v>
      </c>
      <c r="H24" s="45">
        <v>3.7</v>
      </c>
      <c r="I24" s="99"/>
      <c r="J24" s="153"/>
    </row>
    <row r="25" spans="1:14" s="1" customFormat="1" x14ac:dyDescent="0.25">
      <c r="A25" s="64">
        <v>42139</v>
      </c>
      <c r="B25" s="95"/>
      <c r="C25" s="96"/>
      <c r="D25" s="209"/>
      <c r="E25" s="96"/>
      <c r="F25" s="95"/>
      <c r="G25" s="96"/>
      <c r="H25" s="95"/>
      <c r="I25" s="99"/>
      <c r="J25" s="153"/>
    </row>
    <row r="26" spans="1:14" s="1" customFormat="1" x14ac:dyDescent="0.25">
      <c r="A26" s="64">
        <v>42145</v>
      </c>
      <c r="B26" s="95"/>
      <c r="C26" s="96"/>
      <c r="D26" s="209"/>
      <c r="E26" s="96"/>
      <c r="F26" s="95"/>
      <c r="G26" s="96"/>
      <c r="H26" s="95"/>
      <c r="I26" s="99"/>
      <c r="J26" s="153"/>
    </row>
    <row r="27" spans="1:14" s="1" customFormat="1" x14ac:dyDescent="0.25">
      <c r="A27" s="64">
        <v>42151</v>
      </c>
      <c r="B27" s="95"/>
      <c r="C27" s="96"/>
      <c r="D27" s="209"/>
      <c r="E27" s="96"/>
      <c r="F27" s="95"/>
      <c r="G27" s="96"/>
      <c r="H27" s="95"/>
      <c r="I27" s="99"/>
      <c r="J27" s="153"/>
    </row>
    <row r="28" spans="1:14" s="1" customFormat="1" x14ac:dyDescent="0.25">
      <c r="A28" s="64">
        <v>42159</v>
      </c>
      <c r="B28" s="95"/>
      <c r="C28" s="96"/>
      <c r="D28" s="209"/>
      <c r="E28" s="96"/>
      <c r="F28" s="95"/>
      <c r="G28" s="96"/>
      <c r="H28" s="95"/>
      <c r="I28" s="99"/>
      <c r="J28" s="153"/>
    </row>
    <row r="29" spans="1:14" s="1" customFormat="1" x14ac:dyDescent="0.25">
      <c r="A29" s="64">
        <v>42166</v>
      </c>
      <c r="B29" s="45">
        <v>3.7</v>
      </c>
      <c r="C29" s="46">
        <v>7.9</v>
      </c>
      <c r="D29" s="203">
        <v>8911</v>
      </c>
      <c r="E29" s="46">
        <v>29.2</v>
      </c>
      <c r="F29" s="45">
        <v>22.7</v>
      </c>
      <c r="G29" s="46">
        <v>0.40799999999999997</v>
      </c>
      <c r="H29" s="45">
        <v>7.6</v>
      </c>
      <c r="I29" s="99"/>
      <c r="J29" s="153"/>
    </row>
    <row r="30" spans="1:14" s="1" customFormat="1" x14ac:dyDescent="0.25">
      <c r="A30" s="64">
        <v>42172</v>
      </c>
      <c r="B30" s="45">
        <v>8.1999999999999993</v>
      </c>
      <c r="C30" s="46">
        <v>8.1</v>
      </c>
      <c r="D30" s="203">
        <v>9565</v>
      </c>
      <c r="E30" s="46">
        <v>25.3</v>
      </c>
      <c r="F30" s="45">
        <v>15.6</v>
      </c>
      <c r="G30" s="46">
        <v>0.6</v>
      </c>
      <c r="H30" s="45">
        <v>7.6</v>
      </c>
      <c r="I30" s="102">
        <v>22</v>
      </c>
      <c r="J30" s="153"/>
    </row>
    <row r="31" spans="1:14" s="1" customFormat="1" x14ac:dyDescent="0.25">
      <c r="A31" s="64">
        <v>42180</v>
      </c>
      <c r="B31" s="45">
        <v>10.1</v>
      </c>
      <c r="C31" s="46">
        <v>8.1999999999999993</v>
      </c>
      <c r="D31" s="203">
        <v>10456</v>
      </c>
      <c r="E31" s="46">
        <v>27.2</v>
      </c>
      <c r="F31" s="95"/>
      <c r="G31" s="46">
        <v>0.58499999999999996</v>
      </c>
      <c r="H31" s="45">
        <v>9.3000000000000007</v>
      </c>
      <c r="I31" s="99"/>
      <c r="J31" s="153"/>
    </row>
    <row r="32" spans="1:14" s="1" customFormat="1" x14ac:dyDescent="0.25">
      <c r="A32" s="64">
        <v>42184</v>
      </c>
      <c r="B32" s="45">
        <v>8.8000000000000007</v>
      </c>
      <c r="C32" s="46">
        <v>8.1999999999999993</v>
      </c>
      <c r="D32" s="203">
        <v>10989</v>
      </c>
      <c r="E32" s="46">
        <v>25.8</v>
      </c>
      <c r="F32" s="45">
        <v>10.5</v>
      </c>
      <c r="G32" s="46">
        <v>0.57699999999999996</v>
      </c>
      <c r="H32" s="45">
        <v>9.6</v>
      </c>
      <c r="I32" s="102">
        <v>22</v>
      </c>
      <c r="J32" s="153"/>
    </row>
    <row r="33" spans="1:10" s="1" customFormat="1" x14ac:dyDescent="0.25">
      <c r="A33" s="64">
        <v>42194</v>
      </c>
      <c r="B33" s="45">
        <v>8.5</v>
      </c>
      <c r="C33" s="46">
        <v>8.4</v>
      </c>
      <c r="D33" s="203">
        <v>12199</v>
      </c>
      <c r="E33" s="46">
        <v>26.6</v>
      </c>
      <c r="F33" s="45">
        <v>8.6</v>
      </c>
      <c r="G33" s="45">
        <v>0.66600000000000004</v>
      </c>
      <c r="H33" s="45">
        <v>11</v>
      </c>
      <c r="I33" s="99"/>
      <c r="J33" s="153"/>
    </row>
    <row r="34" spans="1:10" s="1" customFormat="1" x14ac:dyDescent="0.25">
      <c r="A34" s="64">
        <v>42200</v>
      </c>
      <c r="B34" s="95"/>
      <c r="C34" s="96"/>
      <c r="D34" s="209"/>
      <c r="E34" s="96"/>
      <c r="F34" s="95"/>
      <c r="G34" s="95"/>
      <c r="H34" s="95"/>
      <c r="I34" s="99"/>
      <c r="J34" s="153"/>
    </row>
    <row r="35" spans="1:10" s="1" customFormat="1" x14ac:dyDescent="0.25">
      <c r="A35" s="64">
        <v>42205</v>
      </c>
      <c r="B35" s="95"/>
      <c r="C35" s="96"/>
      <c r="D35" s="209"/>
      <c r="E35" s="96"/>
      <c r="F35" s="95"/>
      <c r="G35" s="95"/>
      <c r="H35" s="95"/>
      <c r="I35" s="99"/>
      <c r="J35" s="153"/>
    </row>
    <row r="36" spans="1:10" s="1" customFormat="1" x14ac:dyDescent="0.25">
      <c r="A36" s="64">
        <v>42212</v>
      </c>
      <c r="B36" s="95"/>
      <c r="C36" s="96"/>
      <c r="D36" s="209"/>
      <c r="E36" s="96"/>
      <c r="F36" s="95"/>
      <c r="G36" s="95"/>
      <c r="H36" s="95"/>
      <c r="I36" s="99"/>
      <c r="J36" s="153"/>
    </row>
    <row r="37" spans="1:10" s="1" customFormat="1" x14ac:dyDescent="0.25">
      <c r="A37" s="64">
        <v>42222</v>
      </c>
      <c r="B37" s="95"/>
      <c r="C37" s="96"/>
      <c r="D37" s="209"/>
      <c r="E37" s="96"/>
      <c r="F37" s="95"/>
      <c r="G37" s="95"/>
      <c r="H37" s="95"/>
      <c r="I37" s="99"/>
      <c r="J37" s="153"/>
    </row>
    <row r="38" spans="1:10" s="1" customFormat="1" x14ac:dyDescent="0.25">
      <c r="A38" s="64">
        <v>42227</v>
      </c>
      <c r="B38" s="95"/>
      <c r="C38" s="96"/>
      <c r="D38" s="209"/>
      <c r="E38" s="96"/>
      <c r="F38" s="95"/>
      <c r="G38" s="95"/>
      <c r="H38" s="95"/>
      <c r="I38" s="99"/>
      <c r="J38" s="153"/>
    </row>
    <row r="39" spans="1:10" s="1" customFormat="1" x14ac:dyDescent="0.25">
      <c r="A39" s="64">
        <v>42233</v>
      </c>
      <c r="B39" s="95"/>
      <c r="C39" s="46">
        <v>7.9</v>
      </c>
      <c r="D39" s="203">
        <v>1402</v>
      </c>
      <c r="E39" s="46">
        <v>27</v>
      </c>
      <c r="F39" s="45">
        <v>4.4000000000000004</v>
      </c>
      <c r="G39" s="45">
        <v>0.4</v>
      </c>
      <c r="H39" s="45">
        <v>1.3</v>
      </c>
      <c r="I39" s="99"/>
      <c r="J39" s="153"/>
    </row>
    <row r="40" spans="1:10" s="1" customFormat="1" x14ac:dyDescent="0.25">
      <c r="A40" s="64">
        <v>42240</v>
      </c>
      <c r="B40" s="45">
        <v>5.5</v>
      </c>
      <c r="C40" s="46">
        <v>7.9</v>
      </c>
      <c r="D40" s="203">
        <v>1620</v>
      </c>
      <c r="E40" s="46">
        <v>20.3</v>
      </c>
      <c r="F40" s="45">
        <v>5.4</v>
      </c>
      <c r="G40" s="45">
        <v>0.4</v>
      </c>
      <c r="H40" s="45">
        <v>1.3</v>
      </c>
      <c r="I40" s="99"/>
      <c r="J40" s="153"/>
    </row>
    <row r="41" spans="1:10" s="1" customFormat="1" x14ac:dyDescent="0.25">
      <c r="A41" s="64">
        <v>42248</v>
      </c>
      <c r="B41" s="95"/>
      <c r="C41" s="96"/>
      <c r="D41" s="209"/>
      <c r="E41" s="96"/>
      <c r="F41" s="95"/>
      <c r="G41" s="96"/>
      <c r="H41" s="95"/>
      <c r="I41" s="99"/>
      <c r="J41" s="153"/>
    </row>
    <row r="42" spans="1:10" s="1" customFormat="1" x14ac:dyDescent="0.25">
      <c r="A42" s="64">
        <v>42255</v>
      </c>
      <c r="B42" s="95"/>
      <c r="C42" s="96"/>
      <c r="D42" s="209"/>
      <c r="E42" s="96"/>
      <c r="F42" s="95"/>
      <c r="G42" s="96"/>
      <c r="H42" s="95"/>
      <c r="I42" s="99"/>
      <c r="J42" s="153"/>
    </row>
    <row r="43" spans="1:10" s="1" customFormat="1" x14ac:dyDescent="0.25">
      <c r="A43" s="64">
        <v>42265</v>
      </c>
      <c r="B43" s="45">
        <v>10.1</v>
      </c>
      <c r="C43" s="46">
        <v>8.1</v>
      </c>
      <c r="D43" s="203">
        <v>1289</v>
      </c>
      <c r="E43" s="46">
        <v>21.3</v>
      </c>
      <c r="F43" s="45">
        <v>7.9</v>
      </c>
      <c r="G43" s="46">
        <v>0.53100000000000003</v>
      </c>
      <c r="H43" s="45">
        <v>0.74</v>
      </c>
      <c r="I43" s="99"/>
      <c r="J43" s="153"/>
    </row>
    <row r="44" spans="1:10" s="1" customFormat="1" x14ac:dyDescent="0.25">
      <c r="A44" s="64">
        <v>42268</v>
      </c>
      <c r="B44" s="45">
        <v>8</v>
      </c>
      <c r="C44" s="46">
        <v>8</v>
      </c>
      <c r="D44" s="203">
        <v>1309</v>
      </c>
      <c r="E44" s="46">
        <v>23.5</v>
      </c>
      <c r="F44" s="45">
        <v>8.5</v>
      </c>
      <c r="G44" s="46">
        <v>0.61499999999999999</v>
      </c>
      <c r="H44" s="45">
        <v>0.74</v>
      </c>
      <c r="I44" s="99"/>
      <c r="J44" s="153"/>
    </row>
    <row r="45" spans="1:10" s="1" customFormat="1" x14ac:dyDescent="0.25">
      <c r="A45" s="64">
        <v>42275</v>
      </c>
      <c r="B45" s="45">
        <v>7.8</v>
      </c>
      <c r="C45" s="46">
        <v>8.1</v>
      </c>
      <c r="D45" s="203">
        <v>4128</v>
      </c>
      <c r="E45" s="46">
        <v>21.4</v>
      </c>
      <c r="F45" s="45">
        <v>11.5</v>
      </c>
      <c r="G45" s="46">
        <v>0.625</v>
      </c>
      <c r="H45" s="45">
        <v>1</v>
      </c>
      <c r="I45" s="102">
        <v>7</v>
      </c>
      <c r="J45" s="153"/>
    </row>
    <row r="46" spans="1:10" s="1" customFormat="1" x14ac:dyDescent="0.25">
      <c r="A46" s="64">
        <v>42282</v>
      </c>
      <c r="B46" s="95"/>
      <c r="C46" s="96"/>
      <c r="D46" s="209"/>
      <c r="E46" s="96"/>
      <c r="F46" s="45">
        <v>6.8</v>
      </c>
      <c r="G46" s="46">
        <v>0.41599999999999998</v>
      </c>
      <c r="H46" s="45">
        <v>1.2</v>
      </c>
      <c r="I46" s="99"/>
      <c r="J46" s="153"/>
    </row>
    <row r="47" spans="1:10" s="1" customFormat="1" x14ac:dyDescent="0.25">
      <c r="A47" s="64">
        <v>42293</v>
      </c>
      <c r="B47" s="45">
        <v>6.5</v>
      </c>
      <c r="C47" s="46">
        <v>7.7</v>
      </c>
      <c r="D47" s="203">
        <v>1575</v>
      </c>
      <c r="E47" s="46">
        <v>22.7</v>
      </c>
      <c r="F47" s="45">
        <v>7.7</v>
      </c>
      <c r="G47" s="46" t="s">
        <v>304</v>
      </c>
      <c r="H47" s="45">
        <v>1.2</v>
      </c>
      <c r="I47" s="99"/>
      <c r="J47" s="153"/>
    </row>
    <row r="48" spans="1:10" s="1" customFormat="1" x14ac:dyDescent="0.25">
      <c r="A48" s="64">
        <v>42296</v>
      </c>
      <c r="B48" s="45">
        <v>5.8</v>
      </c>
      <c r="C48" s="46">
        <v>7.6</v>
      </c>
      <c r="D48" s="203">
        <v>1704</v>
      </c>
      <c r="E48" s="46">
        <v>17.600000000000001</v>
      </c>
      <c r="F48" s="45">
        <v>11.9</v>
      </c>
      <c r="G48" s="46" t="s">
        <v>304</v>
      </c>
      <c r="H48" s="45">
        <v>1.4</v>
      </c>
      <c r="I48" s="99"/>
      <c r="J48" s="153"/>
    </row>
    <row r="49" spans="1:10" s="1" customFormat="1" x14ac:dyDescent="0.25">
      <c r="A49" s="64">
        <v>42303</v>
      </c>
      <c r="B49" s="45">
        <v>12.6</v>
      </c>
      <c r="C49" s="46">
        <v>7.6</v>
      </c>
      <c r="D49" s="203">
        <v>1857</v>
      </c>
      <c r="E49" s="46">
        <v>19.2</v>
      </c>
      <c r="F49" s="45">
        <v>11</v>
      </c>
      <c r="G49" s="46">
        <v>0.39</v>
      </c>
      <c r="H49" s="45">
        <v>1.5</v>
      </c>
      <c r="I49" s="102">
        <v>24</v>
      </c>
      <c r="J49" s="153"/>
    </row>
    <row r="50" spans="1:10" s="1" customFormat="1" x14ac:dyDescent="0.25">
      <c r="A50" s="64">
        <v>42314</v>
      </c>
      <c r="B50" s="45">
        <v>15.8</v>
      </c>
      <c r="C50" s="46">
        <v>8</v>
      </c>
      <c r="D50" s="203">
        <v>3768</v>
      </c>
      <c r="E50" s="46">
        <v>11.6</v>
      </c>
      <c r="F50" s="45">
        <v>17</v>
      </c>
      <c r="G50" s="46">
        <v>3.24</v>
      </c>
      <c r="H50" s="45">
        <v>5.9</v>
      </c>
      <c r="I50" s="99"/>
    </row>
    <row r="51" spans="1:10" s="1" customFormat="1" x14ac:dyDescent="0.25">
      <c r="A51" s="64">
        <v>42317</v>
      </c>
      <c r="B51" s="95"/>
      <c r="C51" s="96"/>
      <c r="D51" s="209"/>
      <c r="E51" s="96"/>
      <c r="F51" s="95"/>
      <c r="G51" s="96"/>
      <c r="H51" s="95"/>
      <c r="I51" s="99"/>
      <c r="J51" s="153"/>
    </row>
    <row r="52" spans="1:10" s="1" customFormat="1" x14ac:dyDescent="0.25">
      <c r="A52" s="64">
        <v>42328</v>
      </c>
      <c r="B52" s="45">
        <v>11.3</v>
      </c>
      <c r="C52" s="46">
        <v>8.1</v>
      </c>
      <c r="D52" s="203">
        <v>2880</v>
      </c>
      <c r="E52" s="46">
        <v>12.2</v>
      </c>
      <c r="F52" s="45">
        <v>11.2</v>
      </c>
      <c r="G52" s="46">
        <v>3.3</v>
      </c>
      <c r="H52" s="45">
        <v>4.7</v>
      </c>
      <c r="I52" s="99"/>
      <c r="J52" s="153"/>
    </row>
    <row r="53" spans="1:10" s="1" customFormat="1" x14ac:dyDescent="0.25">
      <c r="A53" s="64">
        <v>42331</v>
      </c>
      <c r="B53" s="45">
        <v>10.7</v>
      </c>
      <c r="C53" s="46">
        <v>7.9</v>
      </c>
      <c r="D53" s="203">
        <v>2470</v>
      </c>
      <c r="E53" s="46">
        <v>14.2</v>
      </c>
      <c r="F53" s="45">
        <v>12.6</v>
      </c>
      <c r="G53" s="46">
        <v>1.51</v>
      </c>
      <c r="H53" s="45">
        <v>2.2000000000000002</v>
      </c>
      <c r="I53" s="102">
        <v>18</v>
      </c>
      <c r="J53" s="153"/>
    </row>
    <row r="54" spans="1:10" s="1" customFormat="1" x14ac:dyDescent="0.25">
      <c r="A54" s="64">
        <v>42338</v>
      </c>
      <c r="B54" s="45">
        <v>11.5</v>
      </c>
      <c r="C54" s="46">
        <v>8.1</v>
      </c>
      <c r="D54" s="203">
        <v>4468</v>
      </c>
      <c r="E54" s="46">
        <v>8.5</v>
      </c>
      <c r="F54" s="45">
        <v>7.4</v>
      </c>
      <c r="G54" s="46">
        <v>5.92</v>
      </c>
      <c r="H54" s="45">
        <v>7.9</v>
      </c>
      <c r="I54" s="99"/>
      <c r="J54" s="153"/>
    </row>
    <row r="55" spans="1:10" s="1" customFormat="1" x14ac:dyDescent="0.25">
      <c r="A55" s="64">
        <v>42345</v>
      </c>
      <c r="B55" s="45">
        <v>9.9</v>
      </c>
      <c r="C55" s="46">
        <v>7.9</v>
      </c>
      <c r="D55" s="203">
        <v>3238</v>
      </c>
      <c r="E55" s="46">
        <v>12.9</v>
      </c>
      <c r="F55" s="45">
        <v>13</v>
      </c>
      <c r="G55" s="46">
        <v>2.4500000000000002</v>
      </c>
      <c r="H55" s="45">
        <v>4.2</v>
      </c>
      <c r="I55" s="99"/>
      <c r="J55" s="153"/>
    </row>
    <row r="56" spans="1:10" s="1" customFormat="1" x14ac:dyDescent="0.25">
      <c r="A56" s="64">
        <v>42353</v>
      </c>
      <c r="B56" s="45">
        <v>10.8</v>
      </c>
      <c r="C56" s="46">
        <v>8.1</v>
      </c>
      <c r="D56" s="203">
        <v>5547</v>
      </c>
      <c r="E56" s="46">
        <v>9.1</v>
      </c>
      <c r="F56" s="45">
        <v>6.6</v>
      </c>
      <c r="G56" s="46">
        <v>10</v>
      </c>
      <c r="H56" s="45">
        <v>11</v>
      </c>
      <c r="I56" s="99"/>
      <c r="J56" s="153"/>
    </row>
    <row r="57" spans="1:10" s="1" customFormat="1" x14ac:dyDescent="0.25">
      <c r="A57" s="64">
        <v>42359</v>
      </c>
      <c r="B57" s="45">
        <v>10.9</v>
      </c>
      <c r="C57" s="46">
        <v>7.9</v>
      </c>
      <c r="D57" s="203">
        <v>5428</v>
      </c>
      <c r="E57" s="46">
        <v>9.3000000000000007</v>
      </c>
      <c r="F57" s="45">
        <v>8.1999999999999993</v>
      </c>
      <c r="G57" s="46">
        <v>12.5</v>
      </c>
      <c r="H57" s="45">
        <v>11</v>
      </c>
      <c r="I57" s="99"/>
      <c r="J57" s="153"/>
    </row>
    <row r="58" spans="1:10" s="1" customFormat="1" x14ac:dyDescent="0.25">
      <c r="A58" s="65">
        <v>42367</v>
      </c>
      <c r="B58" s="52">
        <v>10.8</v>
      </c>
      <c r="C58" s="112">
        <v>8</v>
      </c>
      <c r="D58" s="206">
        <v>3610</v>
      </c>
      <c r="E58" s="112">
        <v>7.5</v>
      </c>
      <c r="F58" s="52">
        <v>7.9</v>
      </c>
      <c r="G58" s="112">
        <v>6.03</v>
      </c>
      <c r="H58" s="52">
        <v>6</v>
      </c>
      <c r="I58" s="113">
        <v>18</v>
      </c>
      <c r="J58" s="153"/>
    </row>
    <row r="59" spans="1:10" s="1" customFormat="1" hidden="1" x14ac:dyDescent="0.25">
      <c r="A59" s="64"/>
      <c r="B59" s="45"/>
      <c r="C59" s="46"/>
      <c r="D59" s="203"/>
      <c r="E59" s="46"/>
      <c r="F59" s="17"/>
      <c r="G59" s="46"/>
      <c r="H59" s="45"/>
      <c r="I59" s="102"/>
      <c r="J59" s="153"/>
    </row>
    <row r="60" spans="1:10" s="1" customFormat="1" hidden="1" x14ac:dyDescent="0.25">
      <c r="A60" s="64"/>
      <c r="B60" s="45"/>
      <c r="C60" s="46"/>
      <c r="D60" s="203"/>
      <c r="E60" s="46"/>
      <c r="F60" s="17"/>
      <c r="G60" s="46"/>
      <c r="H60" s="45"/>
      <c r="I60" s="102"/>
      <c r="J60" s="153"/>
    </row>
    <row r="61" spans="1:10" s="1" customFormat="1" hidden="1" x14ac:dyDescent="0.25">
      <c r="A61" s="64"/>
      <c r="B61" s="45"/>
      <c r="C61" s="46"/>
      <c r="D61" s="203"/>
      <c r="E61" s="46"/>
      <c r="F61" s="17"/>
      <c r="G61" s="46"/>
      <c r="H61" s="45"/>
      <c r="I61" s="102"/>
      <c r="J61" s="153"/>
    </row>
    <row r="62" spans="1:10" s="1" customFormat="1" hidden="1" x14ac:dyDescent="0.25">
      <c r="A62" s="64"/>
      <c r="B62" s="45"/>
      <c r="C62" s="46"/>
      <c r="D62" s="203"/>
      <c r="E62" s="46"/>
      <c r="F62" s="17"/>
      <c r="G62" s="46"/>
      <c r="H62" s="45"/>
      <c r="I62" s="102"/>
      <c r="J62" s="153"/>
    </row>
    <row r="63" spans="1:10" s="1" customFormat="1" hidden="1" x14ac:dyDescent="0.25">
      <c r="A63" s="64"/>
      <c r="B63" s="45"/>
      <c r="C63" s="46"/>
      <c r="D63" s="203"/>
      <c r="E63" s="46"/>
      <c r="F63" s="17"/>
      <c r="G63" s="46"/>
      <c r="H63" s="45"/>
      <c r="I63" s="102"/>
      <c r="J63" s="153"/>
    </row>
    <row r="64" spans="1:10" s="1" customFormat="1" hidden="1" x14ac:dyDescent="0.25">
      <c r="A64" s="64"/>
      <c r="B64" s="45"/>
      <c r="C64" s="46"/>
      <c r="D64" s="203"/>
      <c r="E64" s="46"/>
      <c r="F64" s="17"/>
      <c r="G64" s="46"/>
      <c r="H64" s="45"/>
      <c r="I64" s="102"/>
      <c r="J64" s="153"/>
    </row>
    <row r="65" spans="1:10" s="1" customFormat="1" hidden="1" x14ac:dyDescent="0.2">
      <c r="A65" s="64"/>
      <c r="B65" s="45"/>
      <c r="C65" s="46"/>
      <c r="D65" s="203"/>
      <c r="E65" s="46"/>
      <c r="F65" s="17"/>
      <c r="G65" s="46"/>
      <c r="H65" s="45"/>
      <c r="I65" s="102"/>
      <c r="J65" s="151"/>
    </row>
    <row r="66" spans="1:10" s="1" customFormat="1" hidden="1" x14ac:dyDescent="0.2">
      <c r="A66" s="64"/>
      <c r="B66" s="45"/>
      <c r="C66" s="46"/>
      <c r="D66" s="203"/>
      <c r="E66" s="46"/>
      <c r="F66" s="17"/>
      <c r="G66" s="46"/>
      <c r="H66" s="45"/>
      <c r="I66" s="102"/>
      <c r="J66" s="151"/>
    </row>
    <row r="67" spans="1:10" s="1" customFormat="1" hidden="1" x14ac:dyDescent="0.2">
      <c r="A67" s="64"/>
      <c r="B67" s="45"/>
      <c r="C67" s="46"/>
      <c r="D67" s="203"/>
      <c r="E67" s="46"/>
      <c r="F67" s="17"/>
      <c r="G67" s="46"/>
      <c r="H67" s="45"/>
      <c r="I67" s="102"/>
      <c r="J67" s="151"/>
    </row>
    <row r="68" spans="1:10" s="1" customFormat="1" hidden="1" x14ac:dyDescent="0.2">
      <c r="A68" s="64"/>
      <c r="B68" s="45"/>
      <c r="C68" s="46"/>
      <c r="D68" s="203"/>
      <c r="E68" s="46"/>
      <c r="F68" s="17"/>
      <c r="G68" s="46"/>
      <c r="H68" s="45"/>
      <c r="I68" s="102"/>
      <c r="J68" s="151"/>
    </row>
    <row r="69" spans="1:10" s="1" customFormat="1" hidden="1" x14ac:dyDescent="0.2">
      <c r="A69" s="65"/>
      <c r="B69" s="52"/>
      <c r="C69" s="112"/>
      <c r="D69" s="206"/>
      <c r="E69" s="112"/>
      <c r="F69" s="57"/>
      <c r="G69" s="112"/>
      <c r="H69" s="52"/>
      <c r="I69" s="113"/>
      <c r="J69" s="151"/>
    </row>
    <row r="70" spans="1:10" ht="15" x14ac:dyDescent="0.25">
      <c r="A70" s="309" t="s">
        <v>96</v>
      </c>
      <c r="B70" s="87"/>
      <c r="C70" s="87"/>
      <c r="E70" s="87"/>
      <c r="F70" s="87"/>
      <c r="G70" s="87"/>
      <c r="H70" s="87"/>
      <c r="I70" s="87"/>
    </row>
    <row r="71" spans="1:10" x14ac:dyDescent="0.2">
      <c r="B71" s="87"/>
      <c r="C71" s="87"/>
      <c r="E71" s="87"/>
      <c r="F71" s="87"/>
      <c r="G71" s="87"/>
      <c r="H71" s="87"/>
      <c r="I71" s="87"/>
    </row>
    <row r="72" spans="1:10" x14ac:dyDescent="0.2">
      <c r="B72" s="87"/>
      <c r="C72" s="87"/>
      <c r="E72" s="87"/>
      <c r="F72" s="87"/>
      <c r="G72" s="87"/>
      <c r="H72" s="87"/>
      <c r="I72" s="87"/>
    </row>
    <row r="75" spans="1:10" ht="15" customHeight="1" x14ac:dyDescent="0.25">
      <c r="A75" s="350" t="s">
        <v>131</v>
      </c>
      <c r="B75" s="351"/>
      <c r="C75" s="351"/>
      <c r="D75" s="351"/>
      <c r="E75" s="351"/>
      <c r="F75" s="352"/>
    </row>
    <row r="76" spans="1:10" ht="60" customHeight="1" x14ac:dyDescent="0.2">
      <c r="A76" s="14" t="s">
        <v>80</v>
      </c>
      <c r="B76" s="14" t="s">
        <v>132</v>
      </c>
      <c r="C76" s="14" t="s">
        <v>133</v>
      </c>
      <c r="D76" s="199" t="s">
        <v>134</v>
      </c>
      <c r="E76" s="14" t="s">
        <v>135</v>
      </c>
      <c r="F76" s="14" t="s">
        <v>136</v>
      </c>
    </row>
    <row r="77" spans="1:10" ht="15" x14ac:dyDescent="0.2">
      <c r="A77" s="15" t="s">
        <v>84</v>
      </c>
      <c r="B77" s="15" t="s">
        <v>114</v>
      </c>
      <c r="C77" s="15" t="s">
        <v>114</v>
      </c>
      <c r="D77" s="200" t="s">
        <v>114</v>
      </c>
      <c r="E77" s="15" t="s">
        <v>114</v>
      </c>
      <c r="F77" s="15" t="s">
        <v>114</v>
      </c>
    </row>
    <row r="78" spans="1:10" ht="15" x14ac:dyDescent="0.2">
      <c r="A78" s="15" t="s">
        <v>87</v>
      </c>
      <c r="B78" s="15" t="s">
        <v>91</v>
      </c>
      <c r="C78" s="15" t="s">
        <v>91</v>
      </c>
      <c r="D78" s="200" t="s">
        <v>91</v>
      </c>
      <c r="E78" s="15" t="s">
        <v>91</v>
      </c>
      <c r="F78" s="15" t="s">
        <v>91</v>
      </c>
    </row>
    <row r="79" spans="1:10" x14ac:dyDescent="0.2">
      <c r="A79" s="63">
        <v>42017</v>
      </c>
      <c r="B79" s="79">
        <v>0.96</v>
      </c>
      <c r="C79" s="58">
        <v>0.27</v>
      </c>
      <c r="D79" s="201">
        <v>1.9</v>
      </c>
      <c r="E79" s="58">
        <v>0.17</v>
      </c>
      <c r="F79" s="79">
        <v>9.4E-2</v>
      </c>
    </row>
    <row r="80" spans="1:10" x14ac:dyDescent="0.2">
      <c r="A80" s="64">
        <v>42054</v>
      </c>
      <c r="B80" s="76" t="s">
        <v>249</v>
      </c>
      <c r="C80" s="47">
        <v>0.23</v>
      </c>
      <c r="D80" s="203">
        <v>1.6</v>
      </c>
      <c r="E80" s="47">
        <v>0.4</v>
      </c>
      <c r="F80" s="76" t="s">
        <v>250</v>
      </c>
    </row>
    <row r="81" spans="1:6" x14ac:dyDescent="0.2">
      <c r="A81" s="64">
        <v>42095</v>
      </c>
      <c r="B81" s="76">
        <v>0.12</v>
      </c>
      <c r="C81" s="47">
        <v>0.17</v>
      </c>
      <c r="D81" s="203">
        <v>2.6</v>
      </c>
      <c r="E81" s="47">
        <v>0.51</v>
      </c>
      <c r="F81" s="76" t="s">
        <v>251</v>
      </c>
    </row>
    <row r="82" spans="1:6" x14ac:dyDescent="0.2">
      <c r="A82" s="64">
        <v>42110</v>
      </c>
      <c r="B82" s="76" t="s">
        <v>269</v>
      </c>
      <c r="C82" s="47">
        <v>0.17</v>
      </c>
      <c r="D82" s="203">
        <v>2.2999999999999998</v>
      </c>
      <c r="E82" s="47">
        <v>0.3</v>
      </c>
      <c r="F82" s="76" t="s">
        <v>273</v>
      </c>
    </row>
    <row r="83" spans="1:6" x14ac:dyDescent="0.2">
      <c r="A83" s="64">
        <v>42145</v>
      </c>
      <c r="B83" s="142"/>
      <c r="C83" s="143"/>
      <c r="D83" s="215"/>
      <c r="E83" s="143"/>
      <c r="F83" s="142"/>
    </row>
    <row r="84" spans="1:6" x14ac:dyDescent="0.2">
      <c r="A84" s="64">
        <v>42151</v>
      </c>
      <c r="B84" s="142"/>
      <c r="C84" s="143"/>
      <c r="D84" s="215"/>
      <c r="E84" s="143"/>
      <c r="F84" s="142"/>
    </row>
    <row r="85" spans="1:6" x14ac:dyDescent="0.2">
      <c r="A85" s="64">
        <v>42172</v>
      </c>
      <c r="B85" s="76" t="s">
        <v>269</v>
      </c>
      <c r="C85" s="47">
        <v>5.8999999999999997E-2</v>
      </c>
      <c r="D85" s="203">
        <v>0.92</v>
      </c>
      <c r="E85" s="47">
        <v>0.54</v>
      </c>
      <c r="F85" s="76">
        <v>0.49</v>
      </c>
    </row>
    <row r="86" spans="1:6" x14ac:dyDescent="0.2">
      <c r="A86" s="64">
        <v>42184</v>
      </c>
      <c r="B86" s="76" t="s">
        <v>269</v>
      </c>
      <c r="C86" s="47" t="s">
        <v>270</v>
      </c>
      <c r="D86" s="203">
        <v>0.75</v>
      </c>
      <c r="E86" s="47">
        <v>0.86</v>
      </c>
      <c r="F86" s="76">
        <v>0.44</v>
      </c>
    </row>
    <row r="87" spans="1:6" x14ac:dyDescent="0.2">
      <c r="A87" s="64">
        <v>42275</v>
      </c>
      <c r="B87" s="76" t="s">
        <v>269</v>
      </c>
      <c r="C87" s="47">
        <v>9.8000000000000004E-2</v>
      </c>
      <c r="D87" s="209"/>
      <c r="E87" s="92"/>
      <c r="F87" s="75"/>
    </row>
    <row r="88" spans="1:6" x14ac:dyDescent="0.2">
      <c r="A88" s="64">
        <v>42303</v>
      </c>
      <c r="B88" s="76" t="s">
        <v>269</v>
      </c>
      <c r="C88" s="47" t="s">
        <v>317</v>
      </c>
      <c r="D88" s="209"/>
      <c r="E88" s="92"/>
      <c r="F88" s="75"/>
    </row>
    <row r="89" spans="1:6" x14ac:dyDescent="0.2">
      <c r="A89" s="64">
        <v>42331</v>
      </c>
      <c r="B89" s="76" t="s">
        <v>269</v>
      </c>
      <c r="C89" s="47">
        <v>0.13</v>
      </c>
      <c r="D89" s="209"/>
      <c r="E89" s="92"/>
      <c r="F89" s="75"/>
    </row>
    <row r="90" spans="1:6" x14ac:dyDescent="0.2">
      <c r="A90" s="65">
        <v>42367</v>
      </c>
      <c r="B90" s="77" t="s">
        <v>316</v>
      </c>
      <c r="C90" s="103">
        <v>0.14000000000000001</v>
      </c>
      <c r="D90" s="216"/>
      <c r="E90" s="163"/>
      <c r="F90" s="162"/>
    </row>
    <row r="91" spans="1:6" hidden="1" x14ac:dyDescent="0.2">
      <c r="A91" s="64"/>
      <c r="B91" s="76"/>
      <c r="C91" s="47"/>
      <c r="D91" s="203"/>
      <c r="E91" s="47"/>
      <c r="F91" s="76"/>
    </row>
    <row r="92" spans="1:6" hidden="1" x14ac:dyDescent="0.2">
      <c r="A92" s="64"/>
      <c r="B92" s="76"/>
      <c r="C92" s="47"/>
      <c r="D92" s="203"/>
      <c r="E92" s="47"/>
      <c r="F92" s="76"/>
    </row>
    <row r="93" spans="1:6" hidden="1" x14ac:dyDescent="0.2">
      <c r="A93" s="64"/>
      <c r="B93" s="76"/>
      <c r="C93" s="47"/>
      <c r="D93" s="203"/>
      <c r="E93" s="47"/>
      <c r="F93" s="76"/>
    </row>
    <row r="94" spans="1:6" hidden="1" x14ac:dyDescent="0.2">
      <c r="A94" s="64"/>
      <c r="B94" s="76"/>
      <c r="C94" s="47"/>
      <c r="D94" s="203"/>
      <c r="E94" s="47"/>
      <c r="F94" s="76"/>
    </row>
    <row r="95" spans="1:6" hidden="1" x14ac:dyDescent="0.2">
      <c r="A95" s="65"/>
      <c r="B95" s="77"/>
      <c r="C95" s="103"/>
      <c r="D95" s="206"/>
      <c r="E95" s="103"/>
      <c r="F95" s="77"/>
    </row>
    <row r="96" spans="1:6" ht="15" x14ac:dyDescent="0.25">
      <c r="A96" s="309" t="s">
        <v>96</v>
      </c>
      <c r="B96" s="86" t="s">
        <v>330</v>
      </c>
    </row>
  </sheetData>
  <mergeCells count="6">
    <mergeCell ref="A75:F75"/>
    <mergeCell ref="L4:N4"/>
    <mergeCell ref="B3:F3"/>
    <mergeCell ref="G3:G4"/>
    <mergeCell ref="H3:H4"/>
    <mergeCell ref="I3:I4"/>
  </mergeCells>
  <pageMargins left="0.7" right="0.7" top="0.75" bottom="0.75" header="0.3" footer="0.3"/>
  <pageSetup scale="5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20</vt:i4>
      </vt:variant>
    </vt:vector>
  </HeadingPairs>
  <TitlesOfParts>
    <vt:vector size="45" baseType="lpstr">
      <vt:lpstr>Cover Page</vt:lpstr>
      <vt:lpstr>Table of Contents</vt:lpstr>
      <vt:lpstr>Figure 1 (map)</vt:lpstr>
      <vt:lpstr>1a-1b (A-auto)</vt:lpstr>
      <vt:lpstr>2a-2b (B-auto)</vt:lpstr>
      <vt:lpstr>2c (B3-grab)</vt:lpstr>
      <vt:lpstr>Figure 2 (B-chart)</vt:lpstr>
      <vt:lpstr>3a-3b (D-USGS)</vt:lpstr>
      <vt:lpstr>3c (D-grab)</vt:lpstr>
      <vt:lpstr>4 (C-grab)</vt:lpstr>
      <vt:lpstr>5 (I2-grab)</vt:lpstr>
      <vt:lpstr>6a-6b (F-USGS)</vt:lpstr>
      <vt:lpstr>6c (F-grab)</vt:lpstr>
      <vt:lpstr>7a-7b (J-K2 grab)</vt:lpstr>
      <vt:lpstr>8a-8b (H2-USGS)</vt:lpstr>
      <vt:lpstr>9 (R-grab)</vt:lpstr>
      <vt:lpstr>10a-10b (G-USGS)</vt:lpstr>
      <vt:lpstr>10c (G-grab)</vt:lpstr>
      <vt:lpstr>11a-11b (N-auto)</vt:lpstr>
      <vt:lpstr>11c (N-grab)</vt:lpstr>
      <vt:lpstr>12-13-14 (Tox)</vt:lpstr>
      <vt:lpstr>15-16 (Tox)</vt:lpstr>
      <vt:lpstr>17-18 (Tox Se-TSS)</vt:lpstr>
      <vt:lpstr>19-20-21 (NEW WDR Tox)</vt:lpstr>
      <vt:lpstr>22 (key)</vt:lpstr>
      <vt:lpstr>'10a-10b (G-USGS)'!Print_Area</vt:lpstr>
      <vt:lpstr>'10c (G-grab)'!Print_Area</vt:lpstr>
      <vt:lpstr>'11a-11b (N-auto)'!Print_Area</vt:lpstr>
      <vt:lpstr>'3a-3b (D-USGS)'!Print_Area</vt:lpstr>
      <vt:lpstr>'6a-6b (F-USGS)'!Print_Area</vt:lpstr>
      <vt:lpstr>'6c (F-grab)'!Print_Area</vt:lpstr>
      <vt:lpstr>'8a-8b (H2-USGS)'!Print_Area</vt:lpstr>
      <vt:lpstr>'9 (R-grab)'!Print_Area</vt:lpstr>
      <vt:lpstr>'Figure 2 (B-chart)'!Print_Area</vt:lpstr>
      <vt:lpstr>'Table of Contents'!Print_Area</vt:lpstr>
      <vt:lpstr>'10c (G-grab)'!Print_Titles</vt:lpstr>
      <vt:lpstr>'11a-11b (N-auto)'!Print_Titles</vt:lpstr>
      <vt:lpstr>'11c (N-grab)'!Print_Titles</vt:lpstr>
      <vt:lpstr>'1a-1b (A-auto)'!Print_Titles</vt:lpstr>
      <vt:lpstr>'2a-2b (B-auto)'!Print_Titles</vt:lpstr>
      <vt:lpstr>'2c (B3-grab)'!Print_Titles</vt:lpstr>
      <vt:lpstr>'3c (D-grab)'!Print_Titles</vt:lpstr>
      <vt:lpstr>'5 (I2-grab)'!Print_Titles</vt:lpstr>
      <vt:lpstr>'6c (F-grab)'!Print_Titles</vt:lpstr>
      <vt:lpstr>'9 (R-grab)'!Print_Titles</vt:lpstr>
    </vt:vector>
  </TitlesOfParts>
  <Company>Reclamation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Papendick, Jeffrey E;Kaitlyn Allen</dc:creator>
  <cp:lastModifiedBy>Nicole</cp:lastModifiedBy>
  <cp:lastPrinted>2019-08-30T17:56:03Z</cp:lastPrinted>
  <dcterms:created xsi:type="dcterms:W3CDTF">2015-06-01T15:51:18Z</dcterms:created>
  <dcterms:modified xsi:type="dcterms:W3CDTF">2019-09-10T02:55:42Z</dcterms:modified>
</cp:coreProperties>
</file>